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darnayaaa\Desktop\Рабочая\Закупочная деятельность\План Закупки\План Закупок на 2017 год\ПЗ на 2017 год\Корректировка ПЗ\22.12.17 №6,20\"/>
    </mc:Choice>
  </mc:AlternateContent>
  <bookViews>
    <workbookView xWindow="120" yWindow="2370" windowWidth="19035" windowHeight="9675" tabRatio="756" firstSheet="1" activeTab="1"/>
  </bookViews>
  <sheets>
    <sheet name="Справочник Вид продукции" sheetId="1" state="hidden" r:id="rId1"/>
    <sheet name="План закупки на 2017 год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a">#REF!</definedName>
    <definedName name="\m">#REF!</definedName>
    <definedName name="\n">#REF!</definedName>
    <definedName name="\o">#REF!</definedName>
    <definedName name="\б">#REF!</definedName>
    <definedName name="_FY1">#N/A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_xlnm._FilterDatabase" localSheetId="1" hidden="1">'План закупки на 2017 год'!$A$11:$AY$45</definedName>
    <definedName name="AN">#N/A</definedName>
    <definedName name="CompOt">#N/A</definedName>
    <definedName name="CompRas">#N/A</definedName>
    <definedName name="ew">#N/A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>#REF!</definedName>
    <definedName name="n">#REF!</definedName>
    <definedName name="rrtget6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uka">#N/A</definedName>
    <definedName name="Z_36158865_FC9B_4464_89E8_2C336480D038_.wvu.PrintArea" localSheetId="1" hidden="1">'План закупки на 2017 год'!$A$1:$AY$29</definedName>
    <definedName name="Z_36158865_FC9B_4464_89E8_2C336480D038_.wvu.Rows" localSheetId="1" hidden="1">'План закупки на 2017 год'!#REF!</definedName>
    <definedName name="Z_4ADFC9CA_AA13_49AA_80D7_225F0FB0B27A_.wvu.PrintArea" localSheetId="1" hidden="1">'План закупки на 2017 год'!$A$1:$AY$29</definedName>
    <definedName name="Z_4ADFC9CA_AA13_49AA_80D7_225F0FB0B27A_.wvu.Rows" localSheetId="1" hidden="1">'План закупки на 2017 год'!#REF!</definedName>
    <definedName name="А77">[3]Рейтинг!$A$14</definedName>
    <definedName name="_xlnm.Database">#REF!</definedName>
    <definedName name="в23ё">#N/A</definedName>
    <definedName name="вв">#N/A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>#REF!</definedName>
    <definedName name="коэф2">#REF!</definedName>
    <definedName name="коэф3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>#REF!</definedName>
    <definedName name="_xlnm.Print_Area" localSheetId="1">'План закупки на 2017 год'!$A$1:$AY$53</definedName>
    <definedName name="оро">#N/A</definedName>
    <definedName name="первый">#REF!</definedName>
    <definedName name="пл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>#REF!</definedName>
    <definedName name="у">#N/A</definedName>
    <definedName name="ц">#N/A</definedName>
    <definedName name="цу">#N/A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52511"/>
  <customWorkbookViews>
    <customWorkbookView name="Габуров Иван Олегович - Личное представление" guid="{36158865-FC9B-4464-89E8-2C336480D038}" mergeInterval="0" personalView="1" maximized="1" xWindow="-8" yWindow="-8" windowWidth="1936" windowHeight="1096" tabRatio="756" activeSheetId="2"/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  <customWorkbookView name="Наталья Викторовна Лайша - Личное представление" guid="{4ADFC9CA-AA13-49AA-80D7-225F0FB0B27A}" mergeInterval="0" personalView="1" maximized="1" xWindow="-8" yWindow="-8" windowWidth="1936" windowHeight="1056" tabRatio="756" activeSheetId="2"/>
  </customWorkbookViews>
</workbook>
</file>

<file path=xl/calcChain.xml><?xml version="1.0" encoding="utf-8"?>
<calcChain xmlns="http://schemas.openxmlformats.org/spreadsheetml/2006/main">
  <c r="T44" i="2" l="1"/>
  <c r="S44" i="2"/>
  <c r="T43" i="2"/>
  <c r="AH43" i="2" s="1"/>
  <c r="S43" i="2"/>
  <c r="T42" i="2" l="1"/>
  <c r="S42" i="2"/>
  <c r="S40" i="2" l="1"/>
  <c r="Q40" i="2" s="1"/>
  <c r="AD40" i="2" l="1"/>
  <c r="AL39" i="2" l="1"/>
  <c r="Y39" i="2"/>
  <c r="S39" i="2"/>
  <c r="T39" i="2" s="1"/>
  <c r="T38" i="2" l="1"/>
  <c r="S38" i="2"/>
  <c r="T37" i="2" l="1"/>
  <c r="S37" i="2"/>
  <c r="AL36" i="2"/>
  <c r="AM36" i="2" s="1"/>
  <c r="S36" i="2"/>
  <c r="T36" i="2" s="1"/>
  <c r="AH36" i="2" s="1"/>
  <c r="AL35" i="2"/>
  <c r="AM35" i="2" s="1"/>
  <c r="S35" i="2"/>
  <c r="T35" i="2" s="1"/>
  <c r="AH35" i="2" s="1"/>
  <c r="AL34" i="2"/>
  <c r="AM34" i="2" s="1"/>
  <c r="S34" i="2"/>
  <c r="T34" i="2" s="1"/>
  <c r="AH34" i="2" s="1"/>
  <c r="AD32" i="2" l="1"/>
  <c r="T32" i="2"/>
  <c r="S33" i="2"/>
  <c r="Y33" i="2"/>
  <c r="AK33" i="2" s="1"/>
  <c r="AL33" i="2" s="1"/>
  <c r="AM33" i="2" s="1"/>
  <c r="T33" i="2"/>
  <c r="AH33" i="2" s="1"/>
  <c r="Q31" i="2" l="1"/>
  <c r="Q45" i="2" s="1"/>
  <c r="AL31" i="2"/>
  <c r="S31" i="2"/>
  <c r="T31" i="2" s="1"/>
  <c r="AH31" i="2" s="1"/>
  <c r="AL30" i="2" l="1"/>
  <c r="AM30" i="2" s="1"/>
  <c r="S30" i="2"/>
  <c r="T30" i="2" s="1"/>
  <c r="AH30" i="2" s="1"/>
  <c r="Y15" i="2" l="1"/>
  <c r="Y24" i="2" l="1"/>
  <c r="AK24" i="2" s="1"/>
  <c r="AL24" i="2" s="1"/>
  <c r="AM24" i="2" s="1"/>
  <c r="AL23" i="2"/>
  <c r="AM23" i="2" s="1"/>
  <c r="AL22" i="2"/>
  <c r="AM22" i="2" s="1"/>
  <c r="AL21" i="2"/>
  <c r="AM21" i="2" s="1"/>
  <c r="S20" i="2"/>
  <c r="T20" i="2" s="1"/>
  <c r="AH20" i="2" s="1"/>
  <c r="AL20" i="2"/>
  <c r="AM20" i="2" s="1"/>
  <c r="Y27" i="2" l="1"/>
  <c r="AD29" i="2" l="1"/>
  <c r="S29" i="2"/>
  <c r="T29" i="2" s="1"/>
  <c r="T28" i="2" l="1"/>
  <c r="AD28" i="2" l="1"/>
  <c r="AK27" i="2" l="1"/>
  <c r="Y18" i="2"/>
  <c r="AK18" i="2" s="1"/>
  <c r="AL18" i="2" s="1"/>
  <c r="AD18" i="2"/>
  <c r="Y17" i="2" l="1"/>
  <c r="Y14" i="2"/>
  <c r="S13" i="2"/>
  <c r="T13" i="2" s="1"/>
  <c r="S14" i="2"/>
  <c r="T14" i="2" s="1"/>
  <c r="S15" i="2"/>
  <c r="T15" i="2" s="1"/>
  <c r="S16" i="2"/>
  <c r="T16" i="2" s="1"/>
  <c r="S17" i="2"/>
  <c r="T17" i="2" s="1"/>
  <c r="S18" i="2"/>
  <c r="T18" i="2" s="1"/>
  <c r="S19" i="2"/>
  <c r="T19" i="2" s="1"/>
  <c r="S21" i="2"/>
  <c r="T21" i="2" s="1"/>
  <c r="AH21" i="2" s="1"/>
  <c r="S22" i="2"/>
  <c r="T22" i="2" s="1"/>
  <c r="AH22" i="2" s="1"/>
  <c r="S23" i="2"/>
  <c r="T23" i="2" s="1"/>
  <c r="AH23" i="2" s="1"/>
  <c r="T24" i="2"/>
  <c r="AH24" i="2" s="1"/>
  <c r="S25" i="2"/>
  <c r="T25" i="2" s="1"/>
  <c r="S26" i="2"/>
  <c r="S27" i="2"/>
  <c r="T27" i="2" s="1"/>
  <c r="S12" i="2"/>
  <c r="T12" i="2" s="1"/>
  <c r="T26" i="2" l="1"/>
  <c r="T45" i="2" s="1"/>
  <c r="S45" i="2"/>
  <c r="AL14" i="2"/>
  <c r="Y19" i="2" l="1"/>
  <c r="Y16" i="2"/>
</calcChain>
</file>

<file path=xl/comments1.xml><?xml version="1.0" encoding="utf-8"?>
<comments xmlns="http://schemas.openxmlformats.org/spreadsheetml/2006/main">
  <authors>
    <author>Бударная Анна Александровна</author>
  </authors>
  <commentList>
    <comment ref="B30" authorId="0" shapeId="0">
      <text>
        <r>
          <rPr>
            <b/>
            <sz val="9"/>
            <color indexed="81"/>
            <rFont val="Tahoma"/>
            <charset val="1"/>
          </rPr>
          <t xml:space="preserve">Наталья Викторовна Лайша:
19 закупка удалена "
"кассы"
Бударная Анна Александровна:
20 закупка удалена"оказание услуг по физической охране"
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<sst xmlns="http://schemas.openxmlformats.org/spreadsheetml/2006/main" count="862" uniqueCount="214">
  <si>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</si>
  <si>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</si>
  <si>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</si>
  <si>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</si>
  <si>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</si>
  <si>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</si>
  <si>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</si>
  <si>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</si>
  <si>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</si>
  <si>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</si>
  <si>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</si>
  <si>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</si>
  <si>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</si>
  <si>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</si>
  <si>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</si>
  <si>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</si>
  <si>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</si>
  <si>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</si>
  <si>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</si>
  <si>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</si>
  <si>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</si>
  <si>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</si>
  <si>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</si>
  <si>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Единица измерения</t>
  </si>
  <si>
    <t>Плановая дата начала поставки товаров, выполнения работ, услуг (дд.мм.гггг)</t>
  </si>
  <si>
    <t>Плановая дата окончания поставки товаров, выполнения работ, услуг (дд.мм.гггг)</t>
  </si>
  <si>
    <t>Плановая дата подведения итогов по закупочной процедуре (дд.мм.гггг)</t>
  </si>
  <si>
    <t>Плановая дата заключения договора (дд.мм.гггг)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</si>
  <si>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</si>
  <si>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</si>
  <si>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</si>
  <si>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</si>
  <si>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</si>
  <si>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</si>
  <si>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</si>
  <si>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Сведения о количестве (объеме) - количество единиц измерения</t>
  </si>
  <si>
    <t>Вид закупаемой продукции</t>
  </si>
  <si>
    <t>Планируемый способ закупки</t>
  </si>
  <si>
    <t>Наименование контрагента</t>
  </si>
  <si>
    <t>Примечание</t>
  </si>
  <si>
    <t>Вид закупки (электронная/неэлектронная)</t>
  </si>
  <si>
    <t>Плановая дата официального объявления о начале процедур (дд.мм.гггг)</t>
  </si>
  <si>
    <t>Источник финансирования</t>
  </si>
  <si>
    <t>Код статьи БДР ИА/бизнес-плана филиала</t>
  </si>
  <si>
    <t>Наименование статьи БДР ИА/бизнес-плана филиала/ИПР год</t>
  </si>
  <si>
    <t>Дополнительная информация по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</si>
  <si>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</si>
  <si>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</si>
  <si>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</si>
  <si>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Организатор закупки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</si>
  <si>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</si>
  <si>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</si>
  <si>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</si>
  <si>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</si>
  <si>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</si>
  <si>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</si>
  <si>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</si>
  <si>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Технологическое присоединение (Да/Нет)***</t>
  </si>
  <si>
    <t>МВА</t>
  </si>
  <si>
    <t>км</t>
  </si>
  <si>
    <t>ОЗП</t>
  </si>
  <si>
    <t xml:space="preserve">Документ, на основании которого определена планируемая цена закупки </t>
  </si>
  <si>
    <t>Приложение № ___</t>
  </si>
  <si>
    <t>к решению Совета директоров</t>
  </si>
  <si>
    <t>от __________</t>
  </si>
  <si>
    <t xml:space="preserve">Код по ОКЕИ </t>
  </si>
  <si>
    <t>Код по ОКВЭД2</t>
  </si>
  <si>
    <t xml:space="preserve">Код по ОКДП2 </t>
  </si>
  <si>
    <t>Наличие условий о субъектах малого и среднего предпринимательства в конкурсной/закупочной документации</t>
  </si>
  <si>
    <t>Категория закупки, которая не учитывается при расчете совокупного годового стоимостного объема договоров*</t>
  </si>
  <si>
    <t>Признак закупки инновационной и высокотехнологичной продукции</t>
  </si>
  <si>
    <t>Планируемая (предельная) цена закупки с учетом снижения инвестиционных затрат на 30% относительно уровня 2012 года, тыс. руб.(без учета НДС)</t>
  </si>
  <si>
    <t>Планируемая начальная(предельная) цена лота по извещению/уведомлению, тыс.руб. (без учета НДС)</t>
  </si>
  <si>
    <t>Планируемая (предельная) цена закупки по ПЗ в текущих ценах, тыс.руб. (без учета НДС)</t>
  </si>
  <si>
    <t>Планируемая начальная(предельная) цена лота по извещению/уведомлению, тыс.руб. (с учетом НДС)</t>
  </si>
  <si>
    <t>Сведения о закупке у единственного поставщика</t>
  </si>
  <si>
    <t>Основание для проведения закупки у ЕП ( пункт Стандарта)</t>
  </si>
  <si>
    <t>ИНН</t>
  </si>
  <si>
    <t>КПП</t>
  </si>
  <si>
    <t>ОАО "Янтарьэнергосбыт"</t>
  </si>
  <si>
    <t>Отдел управления персоналом</t>
  </si>
  <si>
    <t>Услуги</t>
  </si>
  <si>
    <t>Предоставление услуги добровольного медицинского страхования работников</t>
  </si>
  <si>
    <t>65.12.1</t>
  </si>
  <si>
    <t xml:space="preserve">Себестоимость </t>
  </si>
  <si>
    <t>бизнес план</t>
  </si>
  <si>
    <t xml:space="preserve">УКП АО "Янтарьэнерго" </t>
  </si>
  <si>
    <t>Добровольное медицинское страхование</t>
  </si>
  <si>
    <t>в соответствии с ТЗ</t>
  </si>
  <si>
    <t>усл.ед</t>
  </si>
  <si>
    <t>Калининградская обл.</t>
  </si>
  <si>
    <t>нет</t>
  </si>
  <si>
    <t>Не требуется</t>
  </si>
  <si>
    <t>Электронная/B2B-MRSK</t>
  </si>
  <si>
    <t xml:space="preserve">неэлектронная </t>
  </si>
  <si>
    <t>Расходы на добровольное медицинское страхование персонала</t>
  </si>
  <si>
    <t>9.2.1</t>
  </si>
  <si>
    <t>Отдел организации документооборота</t>
  </si>
  <si>
    <t>МТРиО</t>
  </si>
  <si>
    <t>Закупка знаков почтовой оплаты (конверты,марки)</t>
  </si>
  <si>
    <t>ЕИ</t>
  </si>
  <si>
    <t xml:space="preserve"> ОАО "Янтарьэнергосбыт" </t>
  </si>
  <si>
    <t>ФГУП Почта России</t>
  </si>
  <si>
    <t>Купля продажа маркированных конвертов и знаков почтовой оплаты</t>
  </si>
  <si>
    <t>Соответствие ГОСТу 51506-99</t>
  </si>
  <si>
    <t>ОИТиС</t>
  </si>
  <si>
    <t>ИТ</t>
  </si>
  <si>
    <t xml:space="preserve">Поставка расходных материалов для копировальной техники и печатного оборудования </t>
  </si>
  <si>
    <t xml:space="preserve">Поставка персональных компьютеров </t>
  </si>
  <si>
    <t>Сопровождение ПК "Стек-ЭНЕРГО"</t>
  </si>
  <si>
    <t>28.23.2</t>
  </si>
  <si>
    <t>26.20</t>
  </si>
  <si>
    <t>62.02</t>
  </si>
  <si>
    <t>Амортизация, прибыль прошлыш лет</t>
  </si>
  <si>
    <t xml:space="preserve">УКП ОАО "Янтарьэнерго" </t>
  </si>
  <si>
    <t>ООО Компания "Стек"</t>
  </si>
  <si>
    <t>Поставка ПК</t>
  </si>
  <si>
    <t>Поставка расходных материалов для копировальной техники и печатного оборудования</t>
  </si>
  <si>
    <t>Поставка комплектующих и прочих расходных материалов для принтеров и копировальных аппаратов</t>
  </si>
  <si>
    <t>-</t>
  </si>
  <si>
    <t>Нет</t>
  </si>
  <si>
    <t>Отдел финансового контроля</t>
  </si>
  <si>
    <t>ФО</t>
  </si>
  <si>
    <t>Оказание услуг по предоставлению кредитных средств</t>
  </si>
  <si>
    <t>64.19.2</t>
  </si>
  <si>
    <t>64.19</t>
  </si>
  <si>
    <t>Прочие доходы, расходы</t>
  </si>
  <si>
    <t>ОА</t>
  </si>
  <si>
    <t>Кредитные средства</t>
  </si>
  <si>
    <t>тыс. руб.</t>
  </si>
  <si>
    <t>2017-2020</t>
  </si>
  <si>
    <t>ОМТОиЛ</t>
  </si>
  <si>
    <t>Предоставление услуг по ремонту и техническому обслуживанию автотранспорта</t>
  </si>
  <si>
    <t>КАСКО</t>
  </si>
  <si>
    <t>47.30 19.20</t>
  </si>
  <si>
    <t>47.30  19.20</t>
  </si>
  <si>
    <t>45.20</t>
  </si>
  <si>
    <t>65.12.29</t>
  </si>
  <si>
    <t>себестоимость</t>
  </si>
  <si>
    <t>УКП АО "Янтарьэнерго"</t>
  </si>
  <si>
    <t>электронная/В2В МРСК</t>
  </si>
  <si>
    <t>Страхование транспортных средств</t>
  </si>
  <si>
    <t>шт</t>
  </si>
  <si>
    <t>не требуется</t>
  </si>
  <si>
    <t>по Стандарту 01.07.2016 п.5.11.1.1</t>
  </si>
  <si>
    <t>53.10.9</t>
  </si>
  <si>
    <t>Табл.7 БП п.2.1.</t>
  </si>
  <si>
    <t>Процентные расходы по краткосрочным кредитам и займам</t>
  </si>
  <si>
    <t xml:space="preserve">Монтаж ЛВС на участках </t>
  </si>
  <si>
    <t>ОЗЦ</t>
  </si>
  <si>
    <t>Поставка бумаги для копировальных аппаратов</t>
  </si>
  <si>
    <t>47.62.2</t>
  </si>
  <si>
    <t>17.12.14.119</t>
  </si>
  <si>
    <t>электронная</t>
  </si>
  <si>
    <t>Поставка автомобильного топлива</t>
  </si>
  <si>
    <t>Аавтомобильное топливо</t>
  </si>
  <si>
    <t>Ремонт и техническое обслуживание автотранспорта</t>
  </si>
  <si>
    <t>Табл.7 БП п.10.16.2.</t>
  </si>
  <si>
    <t>Расходы на содержание автотранспорта</t>
  </si>
  <si>
    <t>табл. 7 БДР ст.1.5.5</t>
  </si>
  <si>
    <t>Канцелярские расходы</t>
  </si>
  <si>
    <t>Табл.7 БП п.1.5.1.</t>
  </si>
  <si>
    <t>Оргтехника, ПК, сервера, сетевое оборудование</t>
  </si>
  <si>
    <t>Табл.7 БП п.1.5.2</t>
  </si>
  <si>
    <t>Расходные материалы для оргтехники</t>
  </si>
  <si>
    <t>Табл.7 БП п.1.2.6.</t>
  </si>
  <si>
    <t>Топливо для транспортных средств и прочего непроизводственного оборудования</t>
  </si>
  <si>
    <t>Поставка пломбирующих материалов</t>
  </si>
  <si>
    <r>
      <t xml:space="preserve">лимит финансирования 200 000 </t>
    </r>
    <r>
      <rPr>
        <sz val="12"/>
        <rFont val="Times New Roman"/>
        <family val="1"/>
        <charset val="204"/>
      </rPr>
      <t>т.р.</t>
    </r>
  </si>
  <si>
    <t>ИТОГО</t>
  </si>
  <si>
    <t>47.19     22.2</t>
  </si>
  <si>
    <t>по Стандарту 01.07.2016 п.5.11.1.3</t>
  </si>
  <si>
    <t>62.02.20.190</t>
  </si>
  <si>
    <t>62.02.9</t>
  </si>
  <si>
    <r>
      <t xml:space="preserve">лимит финансирования 380 000 </t>
    </r>
    <r>
      <rPr>
        <sz val="12"/>
        <rFont val="Times New Roman"/>
        <family val="1"/>
        <charset val="204"/>
      </rPr>
      <t>т.р.</t>
    </r>
  </si>
  <si>
    <t xml:space="preserve"> План закупки товаров, работ и услуг для нужд ОАО "Янтарьэнергосбыт" на 2017 год</t>
  </si>
  <si>
    <t>Оказание услуг по предоставлению финансовых услуг по овердрафту</t>
  </si>
  <si>
    <t>И.о. генерального директора                                  ______________________________________________  В.В. Резакова</t>
  </si>
  <si>
    <t>ЕП</t>
  </si>
  <si>
    <t>31.02.2018</t>
  </si>
  <si>
    <t>2017-2018</t>
  </si>
  <si>
    <r>
      <t xml:space="preserve">лимит финансирования 400 000 </t>
    </r>
    <r>
      <rPr>
        <sz val="12"/>
        <rFont val="Times New Roman"/>
        <family val="1"/>
        <charset val="204"/>
      </rPr>
      <t>т.р. в месяц</t>
    </r>
  </si>
  <si>
    <t>АО "АБ "Россия"</t>
  </si>
  <si>
    <t>по Стандарту 01.07.2016 п.5.11.4.8</t>
  </si>
  <si>
    <t>повторная закупка, закупки №17</t>
  </si>
  <si>
    <t>не состоялась, объявили повторно, закупка №23</t>
  </si>
  <si>
    <r>
      <t xml:space="preserve">лимит финансирования 195 000 </t>
    </r>
    <r>
      <rPr>
        <sz val="12"/>
        <rFont val="Times New Roman"/>
        <family val="1"/>
        <charset val="204"/>
      </rPr>
      <t>т.р.</t>
    </r>
  </si>
  <si>
    <t>по Стандарту 01.07.2016 п.5.11.1.10</t>
  </si>
  <si>
    <t>ИП Касянчук Э.И.</t>
  </si>
  <si>
    <t>Аренда нежилого помещения</t>
  </si>
  <si>
    <r>
      <t xml:space="preserve">лимит финансирования 100 000 </t>
    </r>
    <r>
      <rPr>
        <sz val="12"/>
        <rFont val="Times New Roman"/>
        <family val="1"/>
        <charset val="204"/>
      </rPr>
      <t>т.р.</t>
    </r>
  </si>
  <si>
    <t>Группа по ОРиКП</t>
  </si>
  <si>
    <t>Оказание услуг по аренде нежилого помещения г.Балтийск</t>
  </si>
  <si>
    <t>Оказание услуг по предоставлению возобновляемой кредитной линии</t>
  </si>
  <si>
    <t>Поставка серверного и сетевого оборудования</t>
  </si>
  <si>
    <t>Поставка хранилища данных и сетевого оборудования</t>
  </si>
  <si>
    <t>КАСКО 10 новых машин логонов</t>
  </si>
  <si>
    <t>по Стандарту 01.07.2016 п.5.11.1.4</t>
  </si>
  <si>
    <t>САО "ВСК"</t>
  </si>
  <si>
    <t>доп.соглашение  к договору № 16670С5000075 от 31.03.2016</t>
  </si>
  <si>
    <t>Правовое сопровождение в части взыскания дебиторской задолженности в судебном порядке</t>
  </si>
  <si>
    <t>ВЗ ОЗП</t>
  </si>
  <si>
    <t>31.11.2017</t>
  </si>
  <si>
    <t>69.10.19</t>
  </si>
  <si>
    <t>69.10.19.000</t>
  </si>
  <si>
    <t>2017-2019</t>
  </si>
  <si>
    <t>Оказание услуг по предоставлению банковской гарантии</t>
  </si>
  <si>
    <t>ВЗ ОА</t>
  </si>
  <si>
    <t>Банковская гарантия</t>
  </si>
  <si>
    <r>
      <t xml:space="preserve">лимит финансирования 400 000 </t>
    </r>
    <r>
      <rPr>
        <sz val="12"/>
        <rFont val="Times New Roman"/>
        <family val="1"/>
        <charset val="204"/>
      </rPr>
      <t>т.р.</t>
    </r>
  </si>
  <si>
    <t>64.19.21</t>
  </si>
  <si>
    <t>ВЗ ЕИ</t>
  </si>
  <si>
    <t>Доп.соглашение  к договору № 42-2017 от 24.01.2017</t>
  </si>
  <si>
    <t>(протокол № 1-19 от 22.12.2017)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</si>
</sst>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00"/>
    <numFmt numFmtId="167" formatCode="[$-419]mmmm\ yyyy;@"/>
    <numFmt numFmtId="168" formatCode="[$-F400]h:mm:ss\ AM/PM"/>
    <numFmt numFmtId="169" formatCode="0.0"/>
    <numFmt numFmtId="170" formatCode="[$-F419]yyyy\,\ mmmm;@"/>
    <numFmt numFmtId="171" formatCode="_-* #,##0.00[$€-1]_-;\-* #,##0.00[$€-1]_-;_-* &quot;-&quot;??[$€-1]_-"/>
    <numFmt numFmtId="172" formatCode="#,##0.00000"/>
    <numFmt numFmtId="173" formatCode="_(&quot;р.&quot;* #,##0.00_);_(&quot;р.&quot;* \(#,##0.00\);_(&quot;р.&quot;* &quot;-&quot;??_);_(@_)"/>
    <numFmt numFmtId="174" formatCode="_-* #,##0_-;\-* #,##0_-;_-* &quot;-&quot;_-;_-@_-"/>
    <numFmt numFmtId="175" formatCode="_(* #,##0.00_);_(* \(#,##0.00\);_(* &quot;-&quot;??_);_(@_)"/>
    <numFmt numFmtId="176" formatCode="_-* #,##0.00_-;\-* #,##0.00_-;_-* &quot;-&quot;??_-;_-@_-"/>
    <numFmt numFmtId="177" formatCode="&quot;$&quot;#,##0_);[Red]\(&quot;$&quot;#,##0\)"/>
    <numFmt numFmtId="178" formatCode="_-&quot;Ј&quot;* #,##0.00_-;\-&quot;Ј&quot;* #,##0.00_-;_-&quot;Ј&quot;* &quot;-&quot;??_-;_-@_-"/>
    <numFmt numFmtId="179" formatCode="General_)"/>
    <numFmt numFmtId="180" formatCode="_-* #,##0\ _р_._-;\-* #,##0\ _р_._-;_-* &quot;-&quot;\ _р_._-;_-@_-"/>
    <numFmt numFmtId="181" formatCode="_-* #,##0.00\ _р_._-;\-* #,##0.00\ _р_._-;_-* &quot;-&quot;??\ _р_._-;_-@_-"/>
    <numFmt numFmtId="182" formatCode="_(* #,##0_);_(* \(#,##0\);_(* &quot;-&quot;_);_(@_)"/>
    <numFmt numFmtId="183" formatCode="_-* #,##0.00_р_._-;\-* #,##0.00_р_._-;_-* \-??_р_._-;_-@_-"/>
    <numFmt numFmtId="184" formatCode="[$-419]mmmm;@"/>
    <numFmt numFmtId="185" formatCode="0.0%"/>
    <numFmt numFmtId="186" formatCode="#,##0_ ;[Red]\-#,##0\ "/>
  </numFmts>
  <fonts count="9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28"/>
      <color theme="1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4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6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0311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71" fontId="1" fillId="0" borderId="0"/>
    <xf numFmtId="168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3" fontId="33" fillId="0" borderId="0">
      <protection locked="0"/>
    </xf>
    <xf numFmtId="173" fontId="33" fillId="0" borderId="0">
      <protection locked="0"/>
    </xf>
    <xf numFmtId="173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8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8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8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8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8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8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4" fontId="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5" fillId="0" borderId="0" applyFont="0" applyFill="0" applyBorder="0" applyAlignment="0" applyProtection="0"/>
    <xf numFmtId="178" fontId="3" fillId="0" borderId="0" applyFont="0" applyFill="0" applyBorder="0" applyAlignment="0" applyProtection="0"/>
    <xf numFmtId="14" fontId="40" fillId="0" borderId="0" applyFont="0" applyBorder="0">
      <alignment vertical="top"/>
    </xf>
    <xf numFmtId="171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8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8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8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8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8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8" fontId="31" fillId="31" borderId="0" applyNumberFormat="0" applyBorder="0" applyAlignment="0" applyProtection="0"/>
    <xf numFmtId="179" fontId="2" fillId="0" borderId="27">
      <protection locked="0"/>
    </xf>
    <xf numFmtId="179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8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8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8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8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8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8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9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8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8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8" fontId="23" fillId="6" borderId="0" applyNumberFormat="0" applyBorder="0" applyAlignment="0" applyProtection="0"/>
    <xf numFmtId="170" fontId="2" fillId="0" borderId="0"/>
    <xf numFmtId="0" fontId="2" fillId="0" borderId="0"/>
    <xf numFmtId="172" fontId="2" fillId="0" borderId="0"/>
    <xf numFmtId="168" fontId="2" fillId="0" borderId="0"/>
    <xf numFmtId="0" fontId="13" fillId="0" borderId="0"/>
    <xf numFmtId="0" fontId="2" fillId="0" borderId="0"/>
    <xf numFmtId="168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72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8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8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8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8" fontId="22" fillId="5" borderId="0" applyNumberFormat="0" applyBorder="0" applyAlignment="0" applyProtection="0"/>
    <xf numFmtId="169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8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8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71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8" fontId="29" fillId="0" borderId="0" applyNumberFormat="0" applyFill="0" applyBorder="0" applyAlignment="0" applyProtection="0"/>
    <xf numFmtId="49" fontId="77" fillId="0" borderId="0">
      <alignment horizontal="center"/>
    </xf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5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5" fillId="0" borderId="0" applyFont="0" applyFill="0" applyBorder="0" applyAlignment="0" applyProtection="0"/>
    <xf numFmtId="175" fontId="15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75" fontId="15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75" fontId="15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13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8" fontId="12" fillId="2" borderId="0" applyNumberFormat="0" applyBorder="0" applyAlignment="0" applyProtection="0"/>
    <xf numFmtId="173" fontId="33" fillId="0" borderId="0">
      <protection locked="0"/>
    </xf>
    <xf numFmtId="0" fontId="17" fillId="0" borderId="1" applyBorder="0">
      <alignment horizontal="center" vertical="center" wrapText="1"/>
    </xf>
    <xf numFmtId="171" fontId="32" fillId="0" borderId="0"/>
    <xf numFmtId="171" fontId="3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32" fillId="0" borderId="0"/>
    <xf numFmtId="171" fontId="32" fillId="0" borderId="0"/>
    <xf numFmtId="171" fontId="4" fillId="0" borderId="0"/>
    <xf numFmtId="171" fontId="4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4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34" fillId="0" borderId="0">
      <protection locked="0"/>
    </xf>
    <xf numFmtId="171" fontId="34" fillId="0" borderId="0">
      <protection locked="0"/>
    </xf>
    <xf numFmtId="171" fontId="33" fillId="0" borderId="13">
      <protection locked="0"/>
    </xf>
    <xf numFmtId="171" fontId="35" fillId="35" borderId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3" fillId="36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3" fillId="36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3" fillId="36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3" fillId="37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3" fillId="37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3" fillId="37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3" fillId="38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3" fillId="38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3" fillId="38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3" fillId="39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3" fillId="39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3" fillId="39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3" fillId="40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3" fillId="40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3" fillId="41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3" fillId="41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3" fillId="42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3" fillId="42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3" fillId="43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3" fillId="43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3" fillId="44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3" fillId="44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3" fillId="44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3" fillId="39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3" fillId="39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3" fillId="42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3" fillId="42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3" fillId="45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3" fillId="45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35" fillId="0" borderId="2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51" fillId="0" borderId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4" fillId="57" borderId="23" applyNumberFormat="0" applyProtection="0">
      <alignment horizontal="left" vertical="top" indent="1"/>
    </xf>
    <xf numFmtId="171" fontId="3" fillId="62" borderId="23" applyNumberFormat="0" applyProtection="0">
      <alignment horizontal="left" vertical="center" indent="1"/>
    </xf>
    <xf numFmtId="171" fontId="3" fillId="62" borderId="23" applyNumberFormat="0" applyProtection="0">
      <alignment horizontal="left" vertical="top" indent="1"/>
    </xf>
    <xf numFmtId="171" fontId="3" fillId="58" borderId="23" applyNumberFormat="0" applyProtection="0">
      <alignment horizontal="left" vertical="center" indent="1"/>
    </xf>
    <xf numFmtId="171" fontId="3" fillId="58" borderId="23" applyNumberFormat="0" applyProtection="0">
      <alignment horizontal="left" vertical="top" indent="1"/>
    </xf>
    <xf numFmtId="171" fontId="3" fillId="64" borderId="23" applyNumberFormat="0" applyProtection="0">
      <alignment horizontal="left" vertical="center" indent="1"/>
    </xf>
    <xf numFmtId="171" fontId="3" fillId="64" borderId="23" applyNumberFormat="0" applyProtection="0">
      <alignment horizontal="left" vertical="top" indent="1"/>
    </xf>
    <xf numFmtId="171" fontId="3" fillId="65" borderId="23" applyNumberFormat="0" applyProtection="0">
      <alignment horizontal="left" vertical="center" indent="1"/>
    </xf>
    <xf numFmtId="171" fontId="3" fillId="65" borderId="23" applyNumberFormat="0" applyProtection="0">
      <alignment horizontal="left" vertical="top" indent="1"/>
    </xf>
    <xf numFmtId="171" fontId="13" fillId="0" borderId="0"/>
    <xf numFmtId="171" fontId="56" fillId="66" borderId="23" applyNumberFormat="0" applyProtection="0">
      <alignment horizontal="left" vertical="top" indent="1"/>
    </xf>
    <xf numFmtId="171" fontId="56" fillId="58" borderId="23" applyNumberFormat="0" applyProtection="0">
      <alignment horizontal="left" vertical="top" indent="1"/>
    </xf>
    <xf numFmtId="171" fontId="62" fillId="68" borderId="0"/>
    <xf numFmtId="171" fontId="62" fillId="4" borderId="25">
      <protection locked="0"/>
    </xf>
    <xf numFmtId="171" fontId="62" fillId="68" borderId="0"/>
    <xf numFmtId="171" fontId="64" fillId="69" borderId="0"/>
    <xf numFmtId="171" fontId="64" fillId="70" borderId="0"/>
    <xf numFmtId="171" fontId="64" fillId="71" borderId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68" fillId="0" borderId="0" applyNumberFormat="0" applyFill="0" applyBorder="0" applyAlignment="0" applyProtection="0">
      <alignment vertical="top"/>
      <protection locked="0"/>
    </xf>
    <xf numFmtId="171" fontId="69" fillId="0" borderId="0" applyNumberFormat="0" applyFill="0" applyBorder="0" applyAlignment="0" applyProtection="0">
      <alignment vertical="top"/>
      <protection locked="0"/>
    </xf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70" fillId="0" borderId="0" applyBorder="0">
      <alignment horizontal="center" vertical="center" wrapText="1"/>
    </xf>
    <xf numFmtId="171" fontId="71" fillId="0" borderId="28" applyBorder="0">
      <alignment horizontal="center" vertical="center" wrapText="1"/>
    </xf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75" fillId="0" borderId="0">
      <alignment horizontal="center" vertical="top" wrapText="1"/>
    </xf>
    <xf numFmtId="171" fontId="76" fillId="0" borderId="0">
      <alignment horizontal="center" vertical="center" wrapText="1"/>
    </xf>
    <xf numFmtId="171" fontId="77" fillId="73" borderId="0" applyFill="0">
      <alignment wrapText="1"/>
    </xf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1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78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15" fillId="0" borderId="0"/>
    <xf numFmtId="171" fontId="15" fillId="0" borderId="0"/>
    <xf numFmtId="171" fontId="15" fillId="0" borderId="0"/>
    <xf numFmtId="171" fontId="1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6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6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3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2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2" fillId="0" borderId="0"/>
    <xf numFmtId="171" fontId="2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6" fillId="0" borderId="0"/>
    <xf numFmtId="171" fontId="6" fillId="0" borderId="0"/>
    <xf numFmtId="171" fontId="6" fillId="0" borderId="0"/>
    <xf numFmtId="171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3" fillId="0" borderId="0"/>
    <xf numFmtId="171" fontId="1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56" borderId="2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56" borderId="2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56" borderId="2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4" fillId="0" borderId="0"/>
    <xf numFmtId="171" fontId="4" fillId="0" borderId="0"/>
    <xf numFmtId="171" fontId="4" fillId="0" borderId="0"/>
    <xf numFmtId="171" fontId="32" fillId="0" borderId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17" fillId="0" borderId="1" applyBorder="0">
      <alignment horizontal="center" vertical="center" wrapText="1"/>
    </xf>
    <xf numFmtId="175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</cellStyleXfs>
  <cellXfs count="210">
    <xf numFmtId="0" fontId="0" fillId="0" borderId="0" xfId="0"/>
    <xf numFmtId="0" fontId="83" fillId="0" borderId="0" xfId="0" applyFont="1" applyAlignment="1">
      <alignment horizontal="justify" vertical="center"/>
    </xf>
    <xf numFmtId="0" fontId="83" fillId="0" borderId="0" xfId="0" applyFont="1" applyFill="1"/>
    <xf numFmtId="0" fontId="83" fillId="0" borderId="0" xfId="0" applyFont="1" applyFill="1" applyAlignment="1">
      <alignment horizontal="center" vertical="center"/>
    </xf>
    <xf numFmtId="0" fontId="84" fillId="0" borderId="0" xfId="0" applyFont="1" applyFill="1" applyBorder="1" applyAlignment="1">
      <alignment horizontal="left"/>
    </xf>
    <xf numFmtId="49" fontId="84" fillId="0" borderId="1" xfId="59049" applyNumberFormat="1" applyFont="1" applyFill="1" applyBorder="1" applyAlignment="1" applyProtection="1">
      <alignment horizontal="center" vertical="center" textRotation="90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4" fillId="0" borderId="1" xfId="29106" applyFont="1" applyFill="1" applyBorder="1" applyAlignment="1" applyProtection="1">
      <alignment horizontal="center" vertical="center" wrapText="1"/>
      <protection locked="0"/>
    </xf>
    <xf numFmtId="1" fontId="84" fillId="0" borderId="31" xfId="59049" applyNumberFormat="1" applyFont="1" applyFill="1" applyBorder="1" applyAlignment="1" applyProtection="1">
      <alignment horizontal="center" vertical="center" wrapText="1"/>
      <protection locked="0"/>
    </xf>
    <xf numFmtId="1" fontId="84" fillId="0" borderId="37" xfId="59049" applyNumberFormat="1" applyFont="1" applyFill="1" applyBorder="1" applyAlignment="1" applyProtection="1">
      <alignment horizontal="center" vertical="center" wrapText="1"/>
      <protection locked="0"/>
    </xf>
    <xf numFmtId="0" fontId="84" fillId="0" borderId="38" xfId="59049" applyNumberFormat="1" applyFont="1" applyFill="1" applyBorder="1" applyAlignment="1">
      <alignment horizontal="center" vertical="center" wrapText="1"/>
    </xf>
    <xf numFmtId="0" fontId="83" fillId="0" borderId="38" xfId="0" applyFont="1" applyFill="1" applyBorder="1" applyAlignment="1">
      <alignment horizontal="center" vertical="center" wrapText="1"/>
    </xf>
    <xf numFmtId="1" fontId="84" fillId="0" borderId="38" xfId="0" applyNumberFormat="1" applyFont="1" applyFill="1" applyBorder="1" applyAlignment="1">
      <alignment horizontal="center" vertical="center" wrapText="1"/>
    </xf>
    <xf numFmtId="49" fontId="85" fillId="0" borderId="38" xfId="0" applyNumberFormat="1" applyFont="1" applyFill="1" applyBorder="1" applyAlignment="1">
      <alignment horizontal="center" vertical="center"/>
    </xf>
    <xf numFmtId="0" fontId="83" fillId="0" borderId="31" xfId="0" applyFont="1" applyFill="1" applyBorder="1" applyAlignment="1">
      <alignment horizontal="center" vertical="center" wrapText="1"/>
    </xf>
    <xf numFmtId="49" fontId="83" fillId="0" borderId="38" xfId="0" applyNumberFormat="1" applyFont="1" applyFill="1" applyBorder="1" applyAlignment="1">
      <alignment horizontal="center" vertical="center" wrapText="1"/>
    </xf>
    <xf numFmtId="4" fontId="83" fillId="0" borderId="38" xfId="0" applyNumberFormat="1" applyFont="1" applyFill="1" applyBorder="1" applyAlignment="1">
      <alignment horizontal="center" vertical="center" wrapText="1"/>
    </xf>
    <xf numFmtId="1" fontId="84" fillId="0" borderId="38" xfId="59049" applyNumberFormat="1" applyFont="1" applyFill="1" applyBorder="1" applyAlignment="1" applyProtection="1">
      <alignment horizontal="center" vertical="center" wrapText="1"/>
      <protection locked="0"/>
    </xf>
    <xf numFmtId="0" fontId="84" fillId="0" borderId="38" xfId="0" applyNumberFormat="1" applyFont="1" applyFill="1" applyBorder="1" applyAlignment="1">
      <alignment horizontal="center" vertical="center" wrapText="1"/>
    </xf>
    <xf numFmtId="14" fontId="83" fillId="0" borderId="38" xfId="0" applyNumberFormat="1" applyFont="1" applyFill="1" applyBorder="1" applyAlignment="1">
      <alignment horizontal="center" vertical="center" wrapText="1"/>
    </xf>
    <xf numFmtId="4" fontId="84" fillId="0" borderId="38" xfId="59049" applyNumberFormat="1" applyFont="1" applyFill="1" applyBorder="1" applyAlignment="1">
      <alignment horizontal="center" vertical="center" wrapText="1"/>
    </xf>
    <xf numFmtId="0" fontId="83" fillId="0" borderId="35" xfId="0" applyFont="1" applyFill="1" applyBorder="1" applyAlignment="1">
      <alignment horizontal="center" vertical="center" wrapText="1"/>
    </xf>
    <xf numFmtId="0" fontId="84" fillId="0" borderId="35" xfId="0" applyNumberFormat="1" applyFont="1" applyFill="1" applyBorder="1" applyAlignment="1">
      <alignment horizontal="center" vertical="center" wrapText="1"/>
    </xf>
    <xf numFmtId="0" fontId="83" fillId="0" borderId="38" xfId="0" applyNumberFormat="1" applyFont="1" applyFill="1" applyBorder="1" applyAlignment="1">
      <alignment horizontal="center" vertical="center" wrapText="1"/>
    </xf>
    <xf numFmtId="1" fontId="83" fillId="0" borderId="38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0" xfId="0" applyFont="1" applyFill="1" applyAlignment="1">
      <alignment horizontal="center" vertical="center" wrapText="1"/>
    </xf>
    <xf numFmtId="0" fontId="84" fillId="0" borderId="38" xfId="0" applyFont="1" applyFill="1" applyBorder="1" applyAlignment="1">
      <alignment horizontal="center" vertical="center" wrapText="1"/>
    </xf>
    <xf numFmtId="2" fontId="83" fillId="0" borderId="38" xfId="0" applyNumberFormat="1" applyFont="1" applyFill="1" applyBorder="1" applyAlignment="1">
      <alignment horizontal="center" vertical="center"/>
    </xf>
    <xf numFmtId="14" fontId="84" fillId="0" borderId="38" xfId="59049" applyNumberFormat="1" applyFont="1" applyFill="1" applyBorder="1" applyAlignment="1" applyProtection="1">
      <alignment horizontal="center" vertical="center" wrapText="1"/>
      <protection locked="0"/>
    </xf>
    <xf numFmtId="1" fontId="84" fillId="0" borderId="38" xfId="59049" applyNumberFormat="1" applyFont="1" applyFill="1" applyBorder="1" applyAlignment="1">
      <alignment horizontal="center" vertical="center" wrapText="1"/>
    </xf>
    <xf numFmtId="0" fontId="83" fillId="0" borderId="38" xfId="0" applyFont="1" applyFill="1" applyBorder="1" applyAlignment="1">
      <alignment horizontal="center" vertical="center"/>
    </xf>
    <xf numFmtId="171" fontId="84" fillId="0" borderId="40" xfId="44191" applyFont="1" applyFill="1" applyBorder="1" applyAlignment="1">
      <alignment horizontal="center" vertical="center" wrapText="1"/>
    </xf>
    <xf numFmtId="14" fontId="84" fillId="0" borderId="38" xfId="0" applyNumberFormat="1" applyFont="1" applyFill="1" applyBorder="1" applyAlignment="1">
      <alignment horizontal="center" vertical="center" wrapText="1"/>
    </xf>
    <xf numFmtId="49" fontId="84" fillId="0" borderId="38" xfId="0" applyNumberFormat="1" applyFont="1" applyFill="1" applyBorder="1" applyAlignment="1">
      <alignment horizontal="center" vertical="center" wrapText="1"/>
    </xf>
    <xf numFmtId="1" fontId="84" fillId="76" borderId="38" xfId="59049" applyNumberFormat="1" applyFont="1" applyFill="1" applyBorder="1" applyAlignment="1" applyProtection="1">
      <alignment horizontal="center" vertical="center" wrapText="1"/>
      <protection locked="0"/>
    </xf>
    <xf numFmtId="171" fontId="84" fillId="0" borderId="39" xfId="44191" applyFont="1" applyFill="1" applyBorder="1" applyAlignment="1">
      <alignment horizontal="center" vertical="center" wrapText="1"/>
    </xf>
    <xf numFmtId="4" fontId="84" fillId="0" borderId="38" xfId="0" applyNumberFormat="1" applyFont="1" applyFill="1" applyBorder="1" applyAlignment="1">
      <alignment horizontal="center" vertical="center"/>
    </xf>
    <xf numFmtId="1" fontId="84" fillId="0" borderId="38" xfId="0" applyNumberFormat="1" applyFont="1" applyFill="1" applyBorder="1" applyAlignment="1">
      <alignment horizontal="center" vertical="center"/>
    </xf>
    <xf numFmtId="0" fontId="83" fillId="76" borderId="38" xfId="12877" applyFont="1" applyFill="1" applyBorder="1" applyAlignment="1">
      <alignment horizontal="center" vertical="center" wrapText="1"/>
    </xf>
    <xf numFmtId="171" fontId="84" fillId="76" borderId="38" xfId="44191" applyFont="1" applyFill="1" applyBorder="1" applyAlignment="1">
      <alignment horizontal="center" vertical="center" wrapText="1"/>
    </xf>
    <xf numFmtId="0" fontId="83" fillId="76" borderId="38" xfId="0" applyFont="1" applyFill="1" applyBorder="1" applyAlignment="1">
      <alignment horizontal="center" vertical="center" wrapText="1"/>
    </xf>
    <xf numFmtId="0" fontId="83" fillId="0" borderId="38" xfId="12877" applyFont="1" applyFill="1" applyBorder="1" applyAlignment="1">
      <alignment horizontal="center" vertical="center" wrapText="1"/>
    </xf>
    <xf numFmtId="171" fontId="84" fillId="0" borderId="38" xfId="44191" applyFont="1" applyFill="1" applyBorder="1" applyAlignment="1">
      <alignment horizontal="center" vertical="center" wrapText="1"/>
    </xf>
    <xf numFmtId="0" fontId="83" fillId="0" borderId="0" xfId="0" applyFont="1" applyFill="1" applyAlignment="1">
      <alignment horizontal="center" wrapText="1"/>
    </xf>
    <xf numFmtId="0" fontId="83" fillId="75" borderId="0" xfId="0" applyFont="1" applyFill="1" applyAlignment="1">
      <alignment horizontal="center" wrapText="1"/>
    </xf>
    <xf numFmtId="0" fontId="83" fillId="0" borderId="38" xfId="0" applyFont="1" applyBorder="1" applyAlignment="1">
      <alignment horizontal="center" vertical="center" wrapText="1"/>
    </xf>
    <xf numFmtId="4" fontId="83" fillId="0" borderId="38" xfId="0" applyNumberFormat="1" applyFont="1" applyBorder="1" applyAlignment="1">
      <alignment horizontal="center" vertical="center" wrapText="1"/>
    </xf>
    <xf numFmtId="4" fontId="83" fillId="0" borderId="38" xfId="59049" applyNumberFormat="1" applyFont="1" applyFill="1" applyBorder="1" applyAlignment="1" applyProtection="1">
      <alignment horizontal="center" vertical="center" wrapText="1"/>
      <protection locked="0"/>
    </xf>
    <xf numFmtId="14" fontId="83" fillId="0" borderId="38" xfId="59049" applyNumberFormat="1" applyFont="1" applyFill="1" applyBorder="1" applyAlignment="1" applyProtection="1">
      <alignment horizontal="center" vertical="center" wrapText="1"/>
      <protection locked="0"/>
    </xf>
    <xf numFmtId="4" fontId="83" fillId="0" borderId="38" xfId="59049" applyNumberFormat="1" applyFont="1" applyFill="1" applyBorder="1" applyAlignment="1">
      <alignment horizontal="center" vertical="center" wrapText="1"/>
    </xf>
    <xf numFmtId="3" fontId="83" fillId="0" borderId="38" xfId="59049" applyNumberFormat="1" applyFont="1" applyFill="1" applyBorder="1" applyAlignment="1">
      <alignment horizontal="center" vertical="center" wrapText="1"/>
    </xf>
    <xf numFmtId="14" fontId="83" fillId="0" borderId="38" xfId="0" applyNumberFormat="1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4" fontId="83" fillId="0" borderId="31" xfId="0" applyNumberFormat="1" applyFont="1" applyBorder="1" applyAlignment="1">
      <alignment horizontal="center" vertical="center" wrapText="1"/>
    </xf>
    <xf numFmtId="14" fontId="83" fillId="0" borderId="31" xfId="0" applyNumberFormat="1" applyFont="1" applyBorder="1" applyAlignment="1">
      <alignment horizontal="center" vertical="center" wrapText="1"/>
    </xf>
    <xf numFmtId="4" fontId="84" fillId="0" borderId="38" xfId="59049" applyNumberFormat="1" applyFont="1" applyFill="1" applyBorder="1" applyAlignment="1" applyProtection="1">
      <alignment horizontal="center" vertical="center" wrapText="1"/>
      <protection locked="0"/>
    </xf>
    <xf numFmtId="0" fontId="85" fillId="0" borderId="38" xfId="0" applyFont="1" applyFill="1" applyBorder="1" applyAlignment="1">
      <alignment horizontal="center" vertical="center"/>
    </xf>
    <xf numFmtId="49" fontId="84" fillId="0" borderId="38" xfId="59049" applyNumberFormat="1" applyFont="1" applyFill="1" applyBorder="1" applyAlignment="1">
      <alignment horizontal="center" vertical="center" wrapText="1"/>
    </xf>
    <xf numFmtId="0" fontId="83" fillId="0" borderId="38" xfId="0" applyFont="1" applyFill="1" applyBorder="1" applyAlignment="1">
      <alignment wrapText="1"/>
    </xf>
    <xf numFmtId="0" fontId="83" fillId="0" borderId="0" xfId="0" applyFont="1" applyFill="1" applyAlignment="1">
      <alignment wrapText="1"/>
    </xf>
    <xf numFmtId="0" fontId="83" fillId="0" borderId="40" xfId="0" applyFont="1" applyFill="1" applyBorder="1" applyAlignment="1">
      <alignment horizontal="center" vertical="center" wrapText="1"/>
    </xf>
    <xf numFmtId="0" fontId="83" fillId="0" borderId="40" xfId="0" applyFont="1" applyFill="1" applyBorder="1" applyAlignment="1">
      <alignment horizontal="center" vertical="center"/>
    </xf>
    <xf numFmtId="0" fontId="83" fillId="0" borderId="40" xfId="0" applyFont="1" applyFill="1" applyBorder="1"/>
    <xf numFmtId="0" fontId="83" fillId="0" borderId="40" xfId="0" applyFont="1" applyBorder="1" applyAlignment="1">
      <alignment horizontal="center" vertical="center" wrapText="1"/>
    </xf>
    <xf numFmtId="0" fontId="83" fillId="0" borderId="40" xfId="0" applyFont="1" applyBorder="1"/>
    <xf numFmtId="0" fontId="83" fillId="0" borderId="40" xfId="0" applyFont="1" applyBorder="1" applyAlignment="1">
      <alignment horizontal="center" vertical="center"/>
    </xf>
    <xf numFmtId="4" fontId="83" fillId="0" borderId="40" xfId="0" applyNumberFormat="1" applyFont="1" applyFill="1" applyBorder="1" applyAlignment="1">
      <alignment horizontal="center" vertical="center" wrapText="1"/>
    </xf>
    <xf numFmtId="1" fontId="84" fillId="0" borderId="40" xfId="59049" applyNumberFormat="1" applyFont="1" applyFill="1" applyBorder="1" applyAlignment="1" applyProtection="1">
      <alignment horizontal="center" vertical="center" wrapText="1"/>
      <protection locked="0"/>
    </xf>
    <xf numFmtId="14" fontId="83" fillId="0" borderId="40" xfId="0" applyNumberFormat="1" applyFont="1" applyFill="1" applyBorder="1" applyAlignment="1">
      <alignment horizontal="center" vertical="center"/>
    </xf>
    <xf numFmtId="49" fontId="84" fillId="0" borderId="40" xfId="0" applyNumberFormat="1" applyFont="1" applyFill="1" applyBorder="1" applyAlignment="1">
      <alignment horizontal="center" vertical="center" wrapText="1"/>
    </xf>
    <xf numFmtId="0" fontId="84" fillId="0" borderId="40" xfId="0" applyNumberFormat="1" applyFont="1" applyFill="1" applyBorder="1" applyAlignment="1">
      <alignment horizontal="center" vertical="center" wrapText="1"/>
    </xf>
    <xf numFmtId="0" fontId="84" fillId="0" borderId="40" xfId="59049" applyNumberFormat="1" applyFont="1" applyFill="1" applyBorder="1" applyAlignment="1">
      <alignment horizontal="center" vertical="center" wrapText="1"/>
    </xf>
    <xf numFmtId="14" fontId="83" fillId="0" borderId="40" xfId="0" applyNumberFormat="1" applyFont="1" applyBorder="1" applyAlignment="1">
      <alignment horizontal="center" vertical="center"/>
    </xf>
    <xf numFmtId="0" fontId="83" fillId="0" borderId="0" xfId="0" applyFont="1"/>
    <xf numFmtId="0" fontId="83" fillId="0" borderId="0" xfId="0" applyFont="1" applyAlignment="1">
      <alignment horizontal="center" vertical="center"/>
    </xf>
    <xf numFmtId="0" fontId="83" fillId="0" borderId="0" xfId="0" applyFont="1" applyFill="1" applyAlignment="1">
      <alignment vertical="center"/>
    </xf>
    <xf numFmtId="0" fontId="86" fillId="0" borderId="0" xfId="0" applyFont="1" applyFill="1" applyAlignment="1">
      <alignment horizontal="center" vertical="center"/>
    </xf>
    <xf numFmtId="0" fontId="87" fillId="0" borderId="0" xfId="0" applyFont="1" applyFill="1" applyAlignment="1">
      <alignment horizontal="center" vertical="center" textRotation="90"/>
    </xf>
    <xf numFmtId="0" fontId="87" fillId="0" borderId="0" xfId="0" applyFont="1" applyFill="1" applyAlignment="1">
      <alignment vertical="center" textRotation="90"/>
    </xf>
    <xf numFmtId="1" fontId="88" fillId="0" borderId="31" xfId="59049" applyNumberFormat="1" applyFont="1" applyFill="1" applyBorder="1" applyAlignment="1" applyProtection="1">
      <alignment horizontal="center" vertical="center" textRotation="90" wrapText="1"/>
      <protection locked="0"/>
    </xf>
    <xf numFmtId="0" fontId="88" fillId="0" borderId="38" xfId="0" applyNumberFormat="1" applyFont="1" applyFill="1" applyBorder="1" applyAlignment="1">
      <alignment horizontal="center" vertical="center" textRotation="90" wrapText="1"/>
    </xf>
    <xf numFmtId="0" fontId="87" fillId="0" borderId="38" xfId="0" applyFont="1" applyBorder="1" applyAlignment="1">
      <alignment horizontal="center" vertical="center" textRotation="90" wrapText="1"/>
    </xf>
    <xf numFmtId="1" fontId="88" fillId="0" borderId="38" xfId="59049" applyNumberFormat="1" applyFont="1" applyFill="1" applyBorder="1" applyAlignment="1" applyProtection="1">
      <alignment horizontal="center" vertical="center" textRotation="90" wrapText="1"/>
      <protection locked="0"/>
    </xf>
    <xf numFmtId="1" fontId="88" fillId="0" borderId="40" xfId="59049" applyNumberFormat="1" applyFont="1" applyFill="1" applyBorder="1" applyAlignment="1" applyProtection="1">
      <alignment horizontal="center" vertical="center" textRotation="90" wrapText="1"/>
      <protection locked="0"/>
    </xf>
    <xf numFmtId="2" fontId="84" fillId="0" borderId="38" xfId="59049" applyNumberFormat="1" applyFont="1" applyFill="1" applyBorder="1" applyAlignment="1" applyProtection="1">
      <alignment horizontal="center" vertical="center" wrapText="1"/>
      <protection locked="0"/>
    </xf>
    <xf numFmtId="0" fontId="84" fillId="0" borderId="0" xfId="59049" applyNumberFormat="1" applyFont="1" applyFill="1" applyBorder="1" applyAlignment="1">
      <alignment horizontal="center" vertical="center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/>
    </xf>
    <xf numFmtId="0" fontId="84" fillId="0" borderId="0" xfId="0" applyFont="1" applyFill="1" applyBorder="1" applyAlignment="1">
      <alignment horizontal="center" vertical="center" wrapText="1"/>
    </xf>
    <xf numFmtId="49" fontId="83" fillId="0" borderId="0" xfId="0" applyNumberFormat="1" applyFont="1" applyFill="1" applyBorder="1" applyAlignment="1">
      <alignment horizontal="center" vertical="center" wrapText="1"/>
    </xf>
    <xf numFmtId="0" fontId="83" fillId="0" borderId="0" xfId="12877" applyFont="1" applyFill="1" applyBorder="1" applyAlignment="1">
      <alignment horizontal="center" vertical="center" wrapText="1"/>
    </xf>
    <xf numFmtId="0" fontId="88" fillId="0" borderId="0" xfId="0" applyNumberFormat="1" applyFont="1" applyFill="1" applyBorder="1" applyAlignment="1">
      <alignment horizontal="center" vertical="center" textRotation="90" wrapText="1"/>
    </xf>
    <xf numFmtId="0" fontId="83" fillId="0" borderId="0" xfId="59049" applyNumberFormat="1" applyFont="1" applyFill="1" applyBorder="1" applyAlignment="1">
      <alignment horizontal="center" vertical="center" wrapText="1"/>
    </xf>
    <xf numFmtId="14" fontId="83" fillId="0" borderId="0" xfId="0" applyNumberFormat="1" applyFont="1" applyFill="1" applyBorder="1" applyAlignment="1">
      <alignment horizontal="center" vertical="center" wrapText="1"/>
    </xf>
    <xf numFmtId="0" fontId="84" fillId="0" borderId="0" xfId="0" applyNumberFormat="1" applyFont="1" applyFill="1" applyBorder="1" applyAlignment="1">
      <alignment horizontal="center" vertical="center" wrapText="1"/>
    </xf>
    <xf numFmtId="1" fontId="84" fillId="0" borderId="0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0" xfId="0" applyNumberFormat="1" applyFont="1" applyFill="1" applyBorder="1" applyAlignment="1">
      <alignment horizontal="center" vertical="center" wrapText="1"/>
    </xf>
    <xf numFmtId="4" fontId="84" fillId="0" borderId="31" xfId="59049" applyNumberFormat="1" applyFont="1" applyFill="1" applyBorder="1" applyAlignment="1" applyProtection="1">
      <alignment horizontal="center" vertical="center" wrapText="1"/>
      <protection locked="0"/>
    </xf>
    <xf numFmtId="4" fontId="83" fillId="0" borderId="0" xfId="0" applyNumberFormat="1" applyFont="1" applyFill="1" applyBorder="1" applyAlignment="1">
      <alignment horizontal="center" vertical="center" wrapText="1"/>
    </xf>
    <xf numFmtId="2" fontId="83" fillId="0" borderId="0" xfId="0" applyNumberFormat="1" applyFont="1" applyFill="1" applyBorder="1" applyAlignment="1">
      <alignment horizontal="center" vertical="center"/>
    </xf>
    <xf numFmtId="14" fontId="83" fillId="0" borderId="40" xfId="59049" applyNumberFormat="1" applyFont="1" applyFill="1" applyBorder="1" applyAlignment="1" applyProtection="1">
      <alignment horizontal="center" vertical="center" wrapText="1"/>
      <protection locked="0"/>
    </xf>
    <xf numFmtId="14" fontId="83" fillId="0" borderId="40" xfId="0" applyNumberFormat="1" applyFont="1" applyBorder="1" applyAlignment="1">
      <alignment horizontal="center" vertical="center" wrapText="1"/>
    </xf>
    <xf numFmtId="4" fontId="83" fillId="0" borderId="40" xfId="59049" applyNumberFormat="1" applyFont="1" applyFill="1" applyBorder="1" applyAlignment="1" applyProtection="1">
      <alignment horizontal="center" vertical="center" wrapText="1"/>
      <protection locked="0"/>
    </xf>
    <xf numFmtId="0" fontId="92" fillId="0" borderId="0" xfId="0" applyFont="1" applyFill="1"/>
    <xf numFmtId="0" fontId="92" fillId="0" borderId="0" xfId="0" applyFont="1" applyFill="1" applyBorder="1" applyAlignment="1">
      <alignment horizontal="left" wrapText="1"/>
    </xf>
    <xf numFmtId="0" fontId="92" fillId="0" borderId="0" xfId="0" applyFont="1" applyFill="1" applyBorder="1" applyAlignment="1">
      <alignment horizontal="center" vertical="center" wrapText="1"/>
    </xf>
    <xf numFmtId="0" fontId="92" fillId="0" borderId="0" xfId="0" applyFont="1" applyFill="1" applyBorder="1" applyAlignment="1">
      <alignment wrapText="1"/>
    </xf>
    <xf numFmtId="0" fontId="83" fillId="0" borderId="0" xfId="0" applyFont="1" applyFill="1" applyBorder="1"/>
    <xf numFmtId="0" fontId="92" fillId="0" borderId="0" xfId="0" applyFont="1" applyFill="1" applyBorder="1" applyAlignment="1"/>
    <xf numFmtId="0" fontId="83" fillId="0" borderId="0" xfId="0" applyFont="1" applyFill="1" applyBorder="1" applyAlignment="1">
      <alignment wrapText="1"/>
    </xf>
    <xf numFmtId="4" fontId="84" fillId="0" borderId="40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0" xfId="0" applyFont="1" applyFill="1" applyBorder="1" applyAlignment="1">
      <alignment horizontal="center" vertical="center" wrapText="1"/>
    </xf>
    <xf numFmtId="0" fontId="83" fillId="0" borderId="41" xfId="0" applyFont="1" applyBorder="1" applyAlignment="1">
      <alignment horizontal="center" vertical="center" wrapText="1"/>
    </xf>
    <xf numFmtId="1" fontId="84" fillId="0" borderId="41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41" xfId="0" applyFont="1" applyFill="1" applyBorder="1" applyAlignment="1">
      <alignment horizontal="center" vertical="center" wrapText="1"/>
    </xf>
    <xf numFmtId="171" fontId="84" fillId="76" borderId="41" xfId="44191" applyFont="1" applyFill="1" applyBorder="1" applyAlignment="1">
      <alignment horizontal="center" vertical="center" wrapText="1"/>
    </xf>
    <xf numFmtId="4" fontId="83" fillId="0" borderId="41" xfId="0" applyNumberFormat="1" applyFont="1" applyFill="1" applyBorder="1" applyAlignment="1">
      <alignment horizontal="center" vertical="center" wrapText="1"/>
    </xf>
    <xf numFmtId="4" fontId="83" fillId="0" borderId="41" xfId="59049" applyNumberFormat="1" applyFont="1" applyFill="1" applyBorder="1" applyAlignment="1" applyProtection="1">
      <alignment horizontal="center" vertical="center" wrapText="1"/>
      <protection locked="0"/>
    </xf>
    <xf numFmtId="1" fontId="83" fillId="0" borderId="0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32" xfId="12877" applyFont="1" applyFill="1" applyBorder="1" applyAlignment="1">
      <alignment horizontal="center" vertical="center" wrapText="1"/>
    </xf>
    <xf numFmtId="4" fontId="83" fillId="0" borderId="32" xfId="0" applyNumberFormat="1" applyFont="1" applyFill="1" applyBorder="1" applyAlignment="1">
      <alignment horizontal="center" vertical="center" wrapText="1"/>
    </xf>
    <xf numFmtId="2" fontId="83" fillId="0" borderId="32" xfId="0" applyNumberFormat="1" applyFont="1" applyFill="1" applyBorder="1" applyAlignment="1">
      <alignment horizontal="center" vertical="center"/>
    </xf>
    <xf numFmtId="0" fontId="83" fillId="76" borderId="41" xfId="12877" applyFont="1" applyFill="1" applyBorder="1" applyAlignment="1">
      <alignment horizontal="center" vertical="center" wrapText="1"/>
    </xf>
    <xf numFmtId="4" fontId="83" fillId="0" borderId="41" xfId="0" applyNumberFormat="1" applyFont="1" applyBorder="1" applyAlignment="1">
      <alignment horizontal="center" vertical="center" wrapText="1"/>
    </xf>
    <xf numFmtId="0" fontId="87" fillId="0" borderId="41" xfId="0" applyFont="1" applyBorder="1" applyAlignment="1">
      <alignment horizontal="center" vertical="center" textRotation="90" wrapText="1"/>
    </xf>
    <xf numFmtId="14" fontId="83" fillId="0" borderId="4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41" xfId="0" applyNumberFormat="1" applyFont="1" applyFill="1" applyBorder="1" applyAlignment="1">
      <alignment horizontal="center" vertical="center" wrapText="1"/>
    </xf>
    <xf numFmtId="0" fontId="83" fillId="0" borderId="41" xfId="0" applyNumberFormat="1" applyFont="1" applyFill="1" applyBorder="1" applyAlignment="1">
      <alignment horizontal="center" vertical="center" wrapText="1"/>
    </xf>
    <xf numFmtId="3" fontId="83" fillId="0" borderId="41" xfId="59049" applyNumberFormat="1" applyFont="1" applyFill="1" applyBorder="1" applyAlignment="1">
      <alignment horizontal="center" vertical="center" wrapText="1"/>
    </xf>
    <xf numFmtId="14" fontId="83" fillId="0" borderId="41" xfId="0" applyNumberFormat="1" applyFont="1" applyBorder="1" applyAlignment="1">
      <alignment horizontal="center" vertical="center" wrapText="1"/>
    </xf>
    <xf numFmtId="1" fontId="84" fillId="76" borderId="41" xfId="59049" applyNumberFormat="1" applyFont="1" applyFill="1" applyBorder="1" applyAlignment="1" applyProtection="1">
      <alignment horizontal="center" vertical="center" wrapText="1"/>
      <protection locked="0"/>
    </xf>
    <xf numFmtId="4" fontId="84" fillId="76" borderId="41" xfId="59049" applyNumberFormat="1" applyFont="1" applyFill="1" applyBorder="1" applyAlignment="1" applyProtection="1">
      <alignment horizontal="center" vertical="center" wrapText="1"/>
      <protection locked="0"/>
    </xf>
    <xf numFmtId="0" fontId="83" fillId="76" borderId="41" xfId="0" applyFont="1" applyFill="1" applyBorder="1" applyAlignment="1">
      <alignment horizontal="center" vertical="center" wrapText="1"/>
    </xf>
    <xf numFmtId="0" fontId="83" fillId="0" borderId="0" xfId="0" applyFont="1" applyFill="1" applyBorder="1" applyAlignment="1">
      <alignment horizontal="center" vertical="center" wrapText="1"/>
    </xf>
    <xf numFmtId="0" fontId="87" fillId="0" borderId="0" xfId="0" applyFont="1" applyBorder="1" applyAlignment="1">
      <alignment horizontal="center" vertical="center" textRotation="90" wrapText="1"/>
    </xf>
    <xf numFmtId="0" fontId="83" fillId="0" borderId="42" xfId="0" applyFont="1" applyBorder="1" applyAlignment="1">
      <alignment horizontal="center" vertical="center" wrapText="1"/>
    </xf>
    <xf numFmtId="1" fontId="84" fillId="0" borderId="42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42" xfId="0" applyFont="1" applyFill="1" applyBorder="1" applyAlignment="1">
      <alignment horizontal="center" vertical="center" wrapText="1"/>
    </xf>
    <xf numFmtId="0" fontId="83" fillId="76" borderId="42" xfId="12877" applyFont="1" applyFill="1" applyBorder="1" applyAlignment="1">
      <alignment horizontal="center" vertical="center" wrapText="1"/>
    </xf>
    <xf numFmtId="171" fontId="84" fillId="76" borderId="33" xfId="44191" applyFont="1" applyFill="1" applyBorder="1" applyAlignment="1">
      <alignment horizontal="center" vertical="center" wrapText="1"/>
    </xf>
    <xf numFmtId="4" fontId="83" fillId="0" borderId="33" xfId="0" applyNumberFormat="1" applyFont="1" applyBorder="1" applyAlignment="1">
      <alignment horizontal="center" vertical="center" wrapText="1"/>
    </xf>
    <xf numFmtId="4" fontId="83" fillId="0" borderId="33" xfId="0" applyNumberFormat="1" applyFont="1" applyFill="1" applyBorder="1" applyAlignment="1">
      <alignment horizontal="center" vertical="center" wrapText="1"/>
    </xf>
    <xf numFmtId="4" fontId="83" fillId="0" borderId="33" xfId="59049" applyNumberFormat="1" applyFont="1" applyFill="1" applyBorder="1" applyAlignment="1" applyProtection="1">
      <alignment horizontal="center" vertical="center" wrapText="1"/>
      <protection locked="0"/>
    </xf>
    <xf numFmtId="14" fontId="83" fillId="0" borderId="42" xfId="59049" applyNumberFormat="1" applyFont="1" applyFill="1" applyBorder="1" applyAlignment="1" applyProtection="1">
      <alignment horizontal="center" vertical="center" wrapText="1"/>
      <protection locked="0"/>
    </xf>
    <xf numFmtId="1" fontId="84" fillId="76" borderId="42" xfId="59049" applyNumberFormat="1" applyFont="1" applyFill="1" applyBorder="1" applyAlignment="1" applyProtection="1">
      <alignment horizontal="center" vertical="center" wrapText="1"/>
      <protection locked="0"/>
    </xf>
    <xf numFmtId="4" fontId="83" fillId="0" borderId="42" xfId="0" applyNumberFormat="1" applyFont="1" applyFill="1" applyBorder="1" applyAlignment="1">
      <alignment horizontal="center" vertical="center" wrapText="1"/>
    </xf>
    <xf numFmtId="49" fontId="84" fillId="0" borderId="42" xfId="0" applyNumberFormat="1" applyFont="1" applyFill="1" applyBorder="1" applyAlignment="1">
      <alignment horizontal="center" vertical="center" wrapText="1"/>
    </xf>
    <xf numFmtId="0" fontId="84" fillId="0" borderId="42" xfId="0" applyNumberFormat="1" applyFont="1" applyFill="1" applyBorder="1" applyAlignment="1">
      <alignment horizontal="center" vertical="center" wrapText="1"/>
    </xf>
    <xf numFmtId="3" fontId="83" fillId="0" borderId="42" xfId="59049" applyNumberFormat="1" applyFont="1" applyFill="1" applyBorder="1" applyAlignment="1">
      <alignment horizontal="center" vertical="center" wrapText="1"/>
    </xf>
    <xf numFmtId="14" fontId="83" fillId="0" borderId="42" xfId="0" applyNumberFormat="1" applyFont="1" applyBorder="1" applyAlignment="1">
      <alignment horizontal="center" vertical="center" wrapText="1"/>
    </xf>
    <xf numFmtId="0" fontId="83" fillId="0" borderId="42" xfId="0" applyNumberFormat="1" applyFont="1" applyFill="1" applyBorder="1" applyAlignment="1">
      <alignment horizontal="center" vertical="center" wrapText="1"/>
    </xf>
    <xf numFmtId="0" fontId="84" fillId="0" borderId="41" xfId="59049" applyNumberFormat="1" applyFont="1" applyFill="1" applyBorder="1" applyAlignment="1">
      <alignment horizontal="center" vertical="center" wrapText="1"/>
    </xf>
    <xf numFmtId="14" fontId="83" fillId="0" borderId="41" xfId="0" applyNumberFormat="1" applyFont="1" applyFill="1" applyBorder="1" applyAlignment="1">
      <alignment horizontal="center" vertical="center" wrapText="1"/>
    </xf>
    <xf numFmtId="14" fontId="84" fillId="0" borderId="41" xfId="0" applyNumberFormat="1" applyFont="1" applyFill="1" applyBorder="1" applyAlignment="1">
      <alignment horizontal="center" vertical="center" wrapText="1"/>
    </xf>
    <xf numFmtId="4" fontId="84" fillId="0" borderId="41" xfId="59049" applyNumberFormat="1" applyFont="1" applyFill="1" applyBorder="1" applyAlignment="1">
      <alignment horizontal="center" vertical="center" wrapText="1"/>
    </xf>
    <xf numFmtId="0" fontId="84" fillId="0" borderId="41" xfId="0" applyNumberFormat="1" applyFont="1" applyFill="1" applyBorder="1" applyAlignment="1">
      <alignment horizontal="center" vertical="center" wrapText="1"/>
    </xf>
    <xf numFmtId="1" fontId="83" fillId="0" borderId="41" xfId="59049" applyNumberFormat="1" applyFont="1" applyFill="1" applyBorder="1" applyAlignment="1" applyProtection="1">
      <alignment horizontal="center" vertical="center" wrapText="1"/>
      <protection locked="0"/>
    </xf>
    <xf numFmtId="49" fontId="83" fillId="0" borderId="42" xfId="0" applyNumberFormat="1" applyFont="1" applyFill="1" applyBorder="1" applyAlignment="1">
      <alignment horizontal="center" vertical="center" wrapText="1"/>
    </xf>
    <xf numFmtId="0" fontId="84" fillId="0" borderId="42" xfId="59049" applyNumberFormat="1" applyFont="1" applyFill="1" applyBorder="1" applyAlignment="1">
      <alignment horizontal="center" vertical="center" wrapText="1"/>
    </xf>
    <xf numFmtId="0" fontId="84" fillId="0" borderId="42" xfId="0" applyFont="1" applyFill="1" applyBorder="1" applyAlignment="1">
      <alignment horizontal="center" vertical="center" wrapText="1"/>
    </xf>
    <xf numFmtId="171" fontId="84" fillId="0" borderId="33" xfId="44191" applyFont="1" applyFill="1" applyBorder="1" applyAlignment="1">
      <alignment horizontal="center" vertical="center" wrapText="1"/>
    </xf>
    <xf numFmtId="2" fontId="83" fillId="0" borderId="33" xfId="0" applyNumberFormat="1" applyFont="1" applyFill="1" applyBorder="1" applyAlignment="1">
      <alignment horizontal="center" vertical="center"/>
    </xf>
    <xf numFmtId="14" fontId="83" fillId="0" borderId="42" xfId="0" applyNumberFormat="1" applyFont="1" applyFill="1" applyBorder="1" applyAlignment="1">
      <alignment horizontal="center" vertical="center" wrapText="1"/>
    </xf>
    <xf numFmtId="14" fontId="84" fillId="0" borderId="42" xfId="0" applyNumberFormat="1" applyFont="1" applyFill="1" applyBorder="1" applyAlignment="1">
      <alignment horizontal="center" vertical="center" wrapText="1"/>
    </xf>
    <xf numFmtId="4" fontId="84" fillId="0" borderId="42" xfId="59049" applyNumberFormat="1" applyFont="1" applyFill="1" applyBorder="1" applyAlignment="1">
      <alignment horizontal="center" vertical="center" wrapText="1"/>
    </xf>
    <xf numFmtId="2" fontId="83" fillId="0" borderId="41" xfId="0" applyNumberFormat="1" applyFont="1" applyFill="1" applyBorder="1" applyAlignment="1">
      <alignment horizontal="center" vertical="center"/>
    </xf>
    <xf numFmtId="0" fontId="88" fillId="0" borderId="41" xfId="0" applyNumberFormat="1" applyFont="1" applyFill="1" applyBorder="1" applyAlignment="1">
      <alignment horizontal="center" vertical="center" textRotation="90" wrapText="1"/>
    </xf>
    <xf numFmtId="4" fontId="84" fillId="0" borderId="33" xfId="59049" applyNumberFormat="1" applyFont="1" applyFill="1" applyBorder="1" applyAlignment="1" applyProtection="1">
      <alignment horizontal="center" vertical="center" wrapText="1"/>
      <protection locked="0"/>
    </xf>
    <xf numFmtId="4" fontId="84" fillId="0" borderId="41" xfId="59049" applyNumberFormat="1" applyFont="1" applyFill="1" applyBorder="1" applyAlignment="1" applyProtection="1">
      <alignment horizontal="center" vertical="center" wrapText="1"/>
      <protection locked="0"/>
    </xf>
    <xf numFmtId="4" fontId="84" fillId="0" borderId="32" xfId="59049" applyNumberFormat="1" applyFont="1" applyFill="1" applyBorder="1" applyAlignment="1" applyProtection="1">
      <alignment horizontal="center" vertical="center" wrapText="1"/>
      <protection locked="0"/>
    </xf>
    <xf numFmtId="3" fontId="83" fillId="0" borderId="41" xfId="0" applyNumberFormat="1" applyFont="1" applyFill="1" applyBorder="1" applyAlignment="1">
      <alignment horizontal="center" vertical="center" wrapText="1"/>
    </xf>
    <xf numFmtId="0" fontId="89" fillId="0" borderId="0" xfId="0" applyFont="1" applyFill="1" applyBorder="1" applyAlignment="1">
      <alignment horizontal="center" vertical="center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0" fontId="93" fillId="0" borderId="0" xfId="59049" applyNumberFormat="1" applyFont="1" applyFill="1" applyBorder="1" applyAlignment="1">
      <alignment horizontal="center" wrapText="1"/>
    </xf>
    <xf numFmtId="1" fontId="91" fillId="0" borderId="0" xfId="0" applyNumberFormat="1" applyFont="1" applyFill="1" applyBorder="1" applyAlignment="1">
      <alignment horizontal="center" vertical="center" wrapText="1"/>
    </xf>
    <xf numFmtId="0" fontId="90" fillId="0" borderId="0" xfId="0" applyFont="1" applyFill="1" applyAlignment="1">
      <alignment horizontal="center" vertical="center"/>
    </xf>
    <xf numFmtId="0" fontId="86" fillId="0" borderId="0" xfId="0" applyFont="1" applyFill="1" applyAlignment="1">
      <alignment horizontal="center" vertical="center"/>
    </xf>
    <xf numFmtId="49" fontId="84" fillId="0" borderId="3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33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32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textRotation="90" wrapText="1"/>
      <protection locked="0"/>
    </xf>
    <xf numFmtId="49" fontId="84" fillId="0" borderId="34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35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36" xfId="59049" applyNumberFormat="1" applyFont="1" applyFill="1" applyBorder="1" applyAlignment="1" applyProtection="1">
      <alignment horizontal="center" vertical="center" wrapText="1"/>
      <protection locked="0"/>
    </xf>
    <xf numFmtId="49" fontId="88" fillId="0" borderId="1" xfId="59049" applyNumberFormat="1" applyFont="1" applyFill="1" applyBorder="1" applyAlignment="1" applyProtection="1">
      <alignment horizontal="center" vertical="center" textRotation="90" wrapText="1"/>
      <protection locked="0"/>
    </xf>
    <xf numFmtId="167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" fontId="84" fillId="0" borderId="31" xfId="59049" applyNumberFormat="1" applyFont="1" applyFill="1" applyBorder="1" applyAlignment="1" applyProtection="1">
      <alignment horizontal="center" vertical="center" wrapText="1"/>
      <protection locked="0"/>
    </xf>
    <xf numFmtId="4" fontId="84" fillId="0" borderId="32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31" xfId="0" applyFont="1" applyFill="1" applyBorder="1" applyAlignment="1">
      <alignment horizontal="center" vertical="center" textRotation="90" wrapText="1"/>
    </xf>
    <xf numFmtId="0" fontId="83" fillId="0" borderId="33" xfId="0" applyFont="1" applyFill="1" applyBorder="1" applyAlignment="1">
      <alignment horizontal="center" vertical="center" textRotation="90" wrapText="1"/>
    </xf>
    <xf numFmtId="0" fontId="83" fillId="0" borderId="32" xfId="0" applyFont="1" applyFill="1" applyBorder="1" applyAlignment="1">
      <alignment horizontal="center" vertical="center" textRotation="90" wrapText="1"/>
    </xf>
    <xf numFmtId="4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top" wrapText="1"/>
      <protection locked="0"/>
    </xf>
    <xf numFmtId="184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84" fillId="0" borderId="35" xfId="0" applyNumberFormat="1" applyFont="1" applyFill="1" applyBorder="1" applyAlignment="1" applyProtection="1">
      <alignment horizontal="center" vertical="center" wrapText="1"/>
      <protection locked="0"/>
    </xf>
    <xf numFmtId="49" fontId="84" fillId="0" borderId="36" xfId="0" applyNumberFormat="1" applyFont="1" applyFill="1" applyBorder="1" applyAlignment="1" applyProtection="1">
      <alignment horizontal="center" vertical="center" wrapText="1"/>
      <protection locked="0"/>
    </xf>
    <xf numFmtId="186" fontId="84" fillId="0" borderId="31" xfId="0" applyNumberFormat="1" applyFont="1" applyFill="1" applyBorder="1" applyAlignment="1" applyProtection="1">
      <alignment horizontal="center" vertical="center" wrapText="1"/>
      <protection locked="0"/>
    </xf>
    <xf numFmtId="186" fontId="84" fillId="0" borderId="32" xfId="0" applyNumberFormat="1" applyFont="1" applyFill="1" applyBorder="1" applyAlignment="1" applyProtection="1">
      <alignment horizontal="center" vertical="center" wrapText="1"/>
      <protection locked="0"/>
    </xf>
    <xf numFmtId="186" fontId="84" fillId="0" borderId="31" xfId="0" applyNumberFormat="1" applyFont="1" applyFill="1" applyBorder="1" applyAlignment="1" applyProtection="1">
      <alignment horizontal="center" vertical="center" textRotation="90" wrapText="1"/>
      <protection locked="0"/>
    </xf>
    <xf numFmtId="186" fontId="84" fillId="0" borderId="32" xfId="0" applyNumberFormat="1" applyFont="1" applyFill="1" applyBorder="1" applyAlignment="1" applyProtection="1">
      <alignment horizontal="center" vertical="center" textRotation="90" wrapText="1"/>
      <protection locked="0"/>
    </xf>
    <xf numFmtId="3" fontId="84" fillId="0" borderId="31" xfId="0" applyNumberFormat="1" applyFont="1" applyFill="1" applyBorder="1" applyAlignment="1" applyProtection="1">
      <alignment horizontal="center" vertical="center" wrapText="1"/>
      <protection locked="0"/>
    </xf>
    <xf numFmtId="3" fontId="84" fillId="0" borderId="32" xfId="0" applyNumberFormat="1" applyFont="1" applyFill="1" applyBorder="1" applyAlignment="1" applyProtection="1">
      <alignment horizontal="center" vertical="center" wrapText="1"/>
      <protection locked="0"/>
    </xf>
    <xf numFmtId="186" fontId="84" fillId="0" borderId="31" xfId="28" applyNumberFormat="1" applyFont="1" applyFill="1" applyBorder="1" applyAlignment="1" applyProtection="1">
      <alignment horizontal="center" vertical="center" wrapText="1"/>
      <protection locked="0"/>
    </xf>
    <xf numFmtId="186" fontId="84" fillId="0" borderId="32" xfId="28" applyNumberFormat="1" applyFont="1" applyFill="1" applyBorder="1" applyAlignment="1" applyProtection="1">
      <alignment horizontal="center" vertical="center" wrapText="1"/>
      <protection locked="0"/>
    </xf>
    <xf numFmtId="0" fontId="84" fillId="0" borderId="34" xfId="0" applyFont="1" applyFill="1" applyBorder="1" applyAlignment="1" applyProtection="1">
      <alignment horizontal="center" vertical="center" wrapText="1"/>
      <protection locked="0"/>
    </xf>
    <xf numFmtId="0" fontId="84" fillId="0" borderId="36" xfId="0" applyFont="1" applyFill="1" applyBorder="1" applyAlignment="1" applyProtection="1">
      <alignment horizontal="center" vertical="center" wrapText="1"/>
      <protection locked="0"/>
    </xf>
  </cellXfs>
  <cellStyles count="60311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’ћѓћ‚›‰" xfId="88"/>
    <cellStyle name="’ћѓћ‚›‰ 2" xfId="30597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Гиперссылка 2" xfId="11993"/>
    <cellStyle name="Гиперссылка 2 2" xfId="42038"/>
    <cellStyle name="Гиперссылка 3" xfId="11994"/>
    <cellStyle name="Гиперссылка 3 2" xfId="42039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и наименования показателей" xfId="12649"/>
    <cellStyle name="Мои наименования показателей 2" xfId="42655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Исполнительный аппарат МРСК Центра и Приволжья" xfId="59049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132"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  <dxf>
      <font>
        <b/>
        <i val="0"/>
        <strike val="0"/>
      </font>
      <border>
        <bottom style="thin">
          <color auto="1"/>
        </bottom>
      </border>
    </dxf>
    <dxf>
      <font>
        <b/>
        <i/>
        <strike val="0"/>
      </font>
    </dxf>
    <dxf>
      <font>
        <b val="0"/>
        <i val="0"/>
      </font>
    </dxf>
    <dxf>
      <font>
        <b val="0"/>
        <i/>
      </font>
    </dxf>
  </dxfs>
  <tableStyles count="0" defaultTableStyle="TableStyleMedium2" defaultPivotStyle="PivotStyleLight16"/>
  <colors>
    <mruColors>
      <color rgb="FFEF6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CLUSTER\FileServer\!!!%20old%20files\&#1052;&#1086;&#1080;%20&#1076;&#1086;&#1082;&#1091;&#1084;&#1077;&#1085;&#1090;&#1099;\&#1043;&#1050;&#1055;&#1047;-2011\&#1050;&#1086;&#1088;&#1088;&#1077;&#1082;&#1090;&#1080;&#1088;&#1086;&#1074;&#1082;&#1072;%20&#1043;&#1050;&#1055;&#1047;-2011\IBM%20COGNOS\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36158865-FC9B-4464-89E8-2C336480D038}" state="hidden">
      <selection activeCell="A2" sqref="A2"/>
      <pageMargins left="0.7" right="0.7" top="0.75" bottom="0.75" header="0.3" footer="0.3"/>
      <pageSetup paperSize="9" orientation="portrait" r:id="rId1"/>
    </customSheetView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2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3"/>
    </customSheetView>
    <customSheetView guid="{4ADFC9CA-AA13-49AA-80D7-225F0FB0B27A}" state="hidden">
      <selection activeCell="A2" sqref="A2"/>
      <pageMargins left="0.7" right="0.7" top="0.75" bottom="0.75" header="0.3" footer="0.3"/>
      <pageSetup paperSize="9" orientation="portrait" r:id="rId4"/>
    </customSheetView>
  </customSheetView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Y52"/>
  <sheetViews>
    <sheetView tabSelected="1" view="pageBreakPreview" topLeftCell="Z1" zoomScaleNormal="55" zoomScaleSheetLayoutView="100" workbookViewId="0">
      <selection activeCell="AL4" sqref="AL4"/>
    </sheetView>
  </sheetViews>
  <sheetFormatPr defaultColWidth="12" defaultRowHeight="15.75"/>
  <cols>
    <col min="1" max="2" width="7.140625" style="2" customWidth="1"/>
    <col min="3" max="3" width="15.42578125" style="73" customWidth="1"/>
    <col min="4" max="4" width="18.28515625" style="2" customWidth="1"/>
    <col min="5" max="5" width="12.7109375" style="2" customWidth="1"/>
    <col min="6" max="6" width="5.7109375" style="2" customWidth="1"/>
    <col min="7" max="7" width="23.140625" style="2" customWidth="1"/>
    <col min="8" max="8" width="12" style="73" customWidth="1"/>
    <col min="9" max="9" width="13.7109375" style="73" customWidth="1"/>
    <col min="10" max="11" width="11" style="74" customWidth="1"/>
    <col min="12" max="12" width="11" style="3" customWidth="1"/>
    <col min="13" max="13" width="17.7109375" style="3" customWidth="1"/>
    <col min="14" max="14" width="12.42578125" style="3" customWidth="1"/>
    <col min="15" max="15" width="11.85546875" style="74" customWidth="1"/>
    <col min="16" max="16" width="20.5703125" style="74" customWidth="1"/>
    <col min="17" max="17" width="15.85546875" style="3" customWidth="1"/>
    <col min="18" max="18" width="14.42578125" style="3" hidden="1" customWidth="1"/>
    <col min="19" max="19" width="14.42578125" style="74" bestFit="1" customWidth="1"/>
    <col min="20" max="20" width="14.42578125" style="3" bestFit="1" customWidth="1"/>
    <col min="21" max="21" width="9.7109375" style="3" customWidth="1"/>
    <col min="22" max="22" width="3.5703125" style="77" hidden="1" customWidth="1"/>
    <col min="23" max="23" width="15.28515625" style="3" customWidth="1"/>
    <col min="24" max="24" width="14.140625" style="3" customWidth="1"/>
    <col min="25" max="25" width="13.28515625" style="3" customWidth="1"/>
    <col min="26" max="26" width="14.42578125" style="3" bestFit="1" customWidth="1"/>
    <col min="27" max="27" width="10.140625" style="3" customWidth="1"/>
    <col min="28" max="28" width="15.140625" style="3" customWidth="1"/>
    <col min="29" max="29" width="16.42578125" style="74" customWidth="1"/>
    <col min="30" max="30" width="26.5703125" style="74" customWidth="1"/>
    <col min="31" max="31" width="14.42578125" style="74" customWidth="1"/>
    <col min="32" max="33" width="9.7109375" style="74" customWidth="1"/>
    <col min="34" max="34" width="14.140625" style="74" customWidth="1"/>
    <col min="35" max="35" width="16.28515625" style="3" customWidth="1"/>
    <col min="36" max="36" width="13.140625" style="3" customWidth="1"/>
    <col min="37" max="38" width="16" style="3" customWidth="1"/>
    <col min="39" max="39" width="18.28515625" style="74" customWidth="1"/>
    <col min="40" max="40" width="14.42578125" style="74" bestFit="1" customWidth="1"/>
    <col min="41" max="41" width="17.7109375" style="3" customWidth="1"/>
    <col min="42" max="42" width="14.42578125" style="2" customWidth="1"/>
    <col min="43" max="44" width="8.42578125" style="2" hidden="1" customWidth="1"/>
    <col min="45" max="49" width="14.42578125" style="2" hidden="1" customWidth="1"/>
    <col min="50" max="50" width="9.140625" style="2" hidden="1" customWidth="1"/>
    <col min="51" max="51" width="22.5703125" style="2" hidden="1" customWidth="1"/>
    <col min="52" max="16384" width="12" style="73"/>
  </cols>
  <sheetData>
    <row r="1" spans="1:51" s="2" customFormat="1"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77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 t="s">
        <v>62</v>
      </c>
      <c r="AM1" s="3"/>
      <c r="AN1" s="3"/>
      <c r="AO1" s="3"/>
      <c r="AR1" s="4"/>
      <c r="AT1" s="4"/>
    </row>
    <row r="2" spans="1:51" s="2" customFormat="1" ht="12.75" customHeight="1">
      <c r="I2" s="178" t="s">
        <v>175</v>
      </c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78"/>
      <c r="AI2" s="178"/>
      <c r="AJ2" s="3"/>
      <c r="AK2" s="3"/>
      <c r="AL2" s="4" t="s">
        <v>63</v>
      </c>
      <c r="AM2" s="3"/>
      <c r="AN2" s="3"/>
      <c r="AO2" s="3"/>
      <c r="AR2" s="4"/>
      <c r="AT2" s="4"/>
    </row>
    <row r="3" spans="1:51" s="2" customFormat="1" ht="12.75" customHeight="1"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3"/>
      <c r="AK3" s="3"/>
      <c r="AL3" s="4" t="s">
        <v>64</v>
      </c>
      <c r="AM3" s="3"/>
      <c r="AN3" s="3"/>
      <c r="AO3" s="3"/>
      <c r="AR3" s="4"/>
      <c r="AT3" s="4"/>
      <c r="AY3" s="75"/>
    </row>
    <row r="4" spans="1:51" s="2" customFormat="1" ht="12.75" customHeight="1"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3"/>
      <c r="AK4" s="3"/>
      <c r="AL4" s="4" t="s">
        <v>213</v>
      </c>
      <c r="AM4" s="3"/>
      <c r="AN4" s="3"/>
      <c r="AO4" s="3"/>
      <c r="AR4" s="4"/>
      <c r="AT4" s="4"/>
    </row>
    <row r="5" spans="1:51" s="2" customFormat="1" ht="9.75" customHeight="1"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3"/>
      <c r="AK5" s="3"/>
      <c r="AL5" s="4"/>
      <c r="AM5" s="3"/>
      <c r="AN5" s="3"/>
      <c r="AO5" s="3"/>
      <c r="AR5" s="4"/>
      <c r="AT5" s="4"/>
    </row>
    <row r="6" spans="1:51" s="2" customFormat="1" ht="9.75" customHeight="1"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3"/>
      <c r="AK6" s="3"/>
      <c r="AL6" s="4"/>
      <c r="AM6" s="3"/>
      <c r="AN6" s="3"/>
      <c r="AO6" s="3"/>
      <c r="AR6" s="4"/>
      <c r="AT6" s="4"/>
    </row>
    <row r="7" spans="1:51" s="2" customFormat="1" ht="9.75" customHeight="1">
      <c r="A7" s="75"/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8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1" s="2" customFormat="1" ht="36" customHeight="1">
      <c r="A8" s="183" t="s">
        <v>33</v>
      </c>
      <c r="B8" s="183" t="s">
        <v>18</v>
      </c>
      <c r="C8" s="182" t="s">
        <v>20</v>
      </c>
      <c r="D8" s="182"/>
      <c r="E8" s="182" t="s">
        <v>36</v>
      </c>
      <c r="F8" s="183" t="s">
        <v>21</v>
      </c>
      <c r="G8" s="182" t="s">
        <v>22</v>
      </c>
      <c r="H8" s="182" t="s">
        <v>66</v>
      </c>
      <c r="I8" s="182" t="s">
        <v>67</v>
      </c>
      <c r="J8" s="183" t="s">
        <v>68</v>
      </c>
      <c r="K8" s="191" t="s">
        <v>69</v>
      </c>
      <c r="L8" s="183" t="s">
        <v>70</v>
      </c>
      <c r="M8" s="182" t="s">
        <v>42</v>
      </c>
      <c r="N8" s="183" t="s">
        <v>61</v>
      </c>
      <c r="O8" s="179" t="s">
        <v>43</v>
      </c>
      <c r="P8" s="182" t="s">
        <v>44</v>
      </c>
      <c r="Q8" s="182" t="s">
        <v>73</v>
      </c>
      <c r="R8" s="179" t="s">
        <v>71</v>
      </c>
      <c r="S8" s="182" t="s">
        <v>72</v>
      </c>
      <c r="T8" s="182" t="s">
        <v>74</v>
      </c>
      <c r="U8" s="183" t="s">
        <v>37</v>
      </c>
      <c r="V8" s="184" t="s">
        <v>0</v>
      </c>
      <c r="W8" s="185"/>
      <c r="X8" s="185"/>
      <c r="Y8" s="186"/>
      <c r="Z8" s="184" t="s">
        <v>75</v>
      </c>
      <c r="AA8" s="185"/>
      <c r="AB8" s="185"/>
      <c r="AC8" s="186"/>
      <c r="AD8" s="184" t="s">
        <v>34</v>
      </c>
      <c r="AE8" s="185"/>
      <c r="AF8" s="185"/>
      <c r="AG8" s="185"/>
      <c r="AH8" s="185"/>
      <c r="AI8" s="185"/>
      <c r="AJ8" s="185"/>
      <c r="AK8" s="185"/>
      <c r="AL8" s="185"/>
      <c r="AM8" s="186"/>
      <c r="AN8" s="183" t="s">
        <v>19</v>
      </c>
      <c r="AO8" s="182" t="s">
        <v>45</v>
      </c>
      <c r="AP8" s="197" t="s">
        <v>46</v>
      </c>
      <c r="AQ8" s="198"/>
      <c r="AR8" s="198"/>
      <c r="AS8" s="198"/>
      <c r="AT8" s="198"/>
      <c r="AU8" s="198"/>
      <c r="AV8" s="198"/>
      <c r="AW8" s="198"/>
      <c r="AX8" s="199"/>
      <c r="AY8" s="179" t="s">
        <v>39</v>
      </c>
    </row>
    <row r="9" spans="1:51" s="2" customFormat="1" ht="48" customHeight="1">
      <c r="A9" s="183"/>
      <c r="B9" s="183"/>
      <c r="C9" s="182" t="s">
        <v>47</v>
      </c>
      <c r="D9" s="182" t="s">
        <v>48</v>
      </c>
      <c r="E9" s="182"/>
      <c r="F9" s="183"/>
      <c r="G9" s="182"/>
      <c r="H9" s="182"/>
      <c r="I9" s="182"/>
      <c r="J9" s="183"/>
      <c r="K9" s="192"/>
      <c r="L9" s="183"/>
      <c r="M9" s="182"/>
      <c r="N9" s="183"/>
      <c r="O9" s="180"/>
      <c r="P9" s="182"/>
      <c r="Q9" s="182"/>
      <c r="R9" s="180"/>
      <c r="S9" s="182"/>
      <c r="T9" s="182"/>
      <c r="U9" s="183"/>
      <c r="V9" s="187" t="s">
        <v>49</v>
      </c>
      <c r="W9" s="182" t="s">
        <v>40</v>
      </c>
      <c r="X9" s="188" t="s">
        <v>41</v>
      </c>
      <c r="Y9" s="188" t="s">
        <v>26</v>
      </c>
      <c r="Z9" s="182" t="s">
        <v>76</v>
      </c>
      <c r="AA9" s="182" t="s">
        <v>38</v>
      </c>
      <c r="AB9" s="189" t="s">
        <v>77</v>
      </c>
      <c r="AC9" s="189" t="s">
        <v>78</v>
      </c>
      <c r="AD9" s="182" t="s">
        <v>31</v>
      </c>
      <c r="AE9" s="195" t="s">
        <v>32</v>
      </c>
      <c r="AF9" s="182" t="s">
        <v>23</v>
      </c>
      <c r="AG9" s="182"/>
      <c r="AH9" s="182" t="s">
        <v>35</v>
      </c>
      <c r="AI9" s="182" t="s">
        <v>28</v>
      </c>
      <c r="AJ9" s="182"/>
      <c r="AK9" s="194" t="s">
        <v>27</v>
      </c>
      <c r="AL9" s="182" t="s">
        <v>24</v>
      </c>
      <c r="AM9" s="196" t="s">
        <v>25</v>
      </c>
      <c r="AN9" s="183"/>
      <c r="AO9" s="182"/>
      <c r="AP9" s="200" t="s">
        <v>50</v>
      </c>
      <c r="AQ9" s="202" t="s">
        <v>51</v>
      </c>
      <c r="AR9" s="202" t="s">
        <v>52</v>
      </c>
      <c r="AS9" s="204" t="s">
        <v>53</v>
      </c>
      <c r="AT9" s="204" t="s">
        <v>54</v>
      </c>
      <c r="AU9" s="206" t="s">
        <v>55</v>
      </c>
      <c r="AV9" s="208" t="s">
        <v>56</v>
      </c>
      <c r="AW9" s="209"/>
      <c r="AX9" s="202" t="s">
        <v>57</v>
      </c>
      <c r="AY9" s="180"/>
    </row>
    <row r="10" spans="1:51" s="2" customFormat="1" ht="126" customHeight="1">
      <c r="A10" s="183"/>
      <c r="B10" s="183"/>
      <c r="C10" s="182"/>
      <c r="D10" s="182"/>
      <c r="E10" s="182"/>
      <c r="F10" s="183"/>
      <c r="G10" s="182"/>
      <c r="H10" s="182"/>
      <c r="I10" s="182"/>
      <c r="J10" s="183"/>
      <c r="K10" s="193"/>
      <c r="L10" s="183"/>
      <c r="M10" s="182"/>
      <c r="N10" s="183"/>
      <c r="O10" s="181"/>
      <c r="P10" s="182"/>
      <c r="Q10" s="182"/>
      <c r="R10" s="181"/>
      <c r="S10" s="182"/>
      <c r="T10" s="182"/>
      <c r="U10" s="183"/>
      <c r="V10" s="187"/>
      <c r="W10" s="182"/>
      <c r="X10" s="188"/>
      <c r="Y10" s="188"/>
      <c r="Z10" s="182"/>
      <c r="AA10" s="182"/>
      <c r="AB10" s="190"/>
      <c r="AC10" s="190"/>
      <c r="AD10" s="182"/>
      <c r="AE10" s="195"/>
      <c r="AF10" s="5" t="s">
        <v>65</v>
      </c>
      <c r="AG10" s="5" t="s">
        <v>30</v>
      </c>
      <c r="AH10" s="182"/>
      <c r="AI10" s="6" t="s">
        <v>29</v>
      </c>
      <c r="AJ10" s="6" t="s">
        <v>30</v>
      </c>
      <c r="AK10" s="194"/>
      <c r="AL10" s="182"/>
      <c r="AM10" s="196"/>
      <c r="AN10" s="183"/>
      <c r="AO10" s="182"/>
      <c r="AP10" s="201"/>
      <c r="AQ10" s="203"/>
      <c r="AR10" s="203"/>
      <c r="AS10" s="205"/>
      <c r="AT10" s="205"/>
      <c r="AU10" s="207"/>
      <c r="AV10" s="7" t="s">
        <v>58</v>
      </c>
      <c r="AW10" s="7" t="s">
        <v>59</v>
      </c>
      <c r="AX10" s="203"/>
      <c r="AY10" s="181"/>
    </row>
    <row r="11" spans="1:51" s="2" customFormat="1">
      <c r="A11" s="8">
        <v>1</v>
      </c>
      <c r="B11" s="8">
        <v>2</v>
      </c>
      <c r="C11" s="8">
        <v>3</v>
      </c>
      <c r="D11" s="8">
        <v>4</v>
      </c>
      <c r="E11" s="8">
        <v>5</v>
      </c>
      <c r="F11" s="8">
        <v>6</v>
      </c>
      <c r="G11" s="8">
        <v>7</v>
      </c>
      <c r="H11" s="8">
        <v>8</v>
      </c>
      <c r="I11" s="8">
        <v>9</v>
      </c>
      <c r="J11" s="8">
        <v>10</v>
      </c>
      <c r="K11" s="8">
        <v>11</v>
      </c>
      <c r="L11" s="8">
        <v>12</v>
      </c>
      <c r="M11" s="8">
        <v>13</v>
      </c>
      <c r="N11" s="8">
        <v>14</v>
      </c>
      <c r="O11" s="8">
        <v>13</v>
      </c>
      <c r="P11" s="8">
        <v>14</v>
      </c>
      <c r="Q11" s="8">
        <v>15</v>
      </c>
      <c r="R11" s="8">
        <v>16</v>
      </c>
      <c r="S11" s="8">
        <v>17</v>
      </c>
      <c r="T11" s="8">
        <v>18</v>
      </c>
      <c r="U11" s="8">
        <v>19</v>
      </c>
      <c r="V11" s="79">
        <v>20</v>
      </c>
      <c r="W11" s="8">
        <v>21</v>
      </c>
      <c r="X11" s="8">
        <v>22</v>
      </c>
      <c r="Y11" s="8">
        <v>23</v>
      </c>
      <c r="Z11" s="8">
        <v>24</v>
      </c>
      <c r="AA11" s="8">
        <v>25</v>
      </c>
      <c r="AB11" s="8">
        <v>26</v>
      </c>
      <c r="AC11" s="8">
        <v>27</v>
      </c>
      <c r="AD11" s="8">
        <v>28</v>
      </c>
      <c r="AE11" s="8">
        <v>29</v>
      </c>
      <c r="AF11" s="8">
        <v>30</v>
      </c>
      <c r="AG11" s="8">
        <v>31</v>
      </c>
      <c r="AH11" s="8">
        <v>32</v>
      </c>
      <c r="AI11" s="8">
        <v>33</v>
      </c>
      <c r="AJ11" s="8">
        <v>34</v>
      </c>
      <c r="AK11" s="8">
        <v>35</v>
      </c>
      <c r="AL11" s="8">
        <v>36</v>
      </c>
      <c r="AM11" s="8">
        <v>37</v>
      </c>
      <c r="AN11" s="8">
        <v>38</v>
      </c>
      <c r="AO11" s="8">
        <v>39</v>
      </c>
      <c r="AP11" s="8">
        <v>40</v>
      </c>
      <c r="AQ11" s="8">
        <v>41</v>
      </c>
      <c r="AR11" s="8">
        <v>42</v>
      </c>
      <c r="AS11" s="8">
        <v>43</v>
      </c>
      <c r="AT11" s="8">
        <v>44</v>
      </c>
      <c r="AU11" s="8">
        <v>45</v>
      </c>
      <c r="AV11" s="8">
        <v>46</v>
      </c>
      <c r="AW11" s="8">
        <v>47</v>
      </c>
      <c r="AX11" s="8">
        <v>48</v>
      </c>
      <c r="AY11" s="9">
        <v>49</v>
      </c>
    </row>
    <row r="12" spans="1:51" s="25" customFormat="1" ht="124.5" customHeight="1">
      <c r="A12" s="10">
        <v>7</v>
      </c>
      <c r="B12" s="11">
        <v>1</v>
      </c>
      <c r="C12" s="11" t="s">
        <v>79</v>
      </c>
      <c r="D12" s="12" t="s">
        <v>80</v>
      </c>
      <c r="E12" s="11" t="s">
        <v>81</v>
      </c>
      <c r="F12" s="11">
        <v>1</v>
      </c>
      <c r="G12" s="12" t="s">
        <v>82</v>
      </c>
      <c r="H12" s="11" t="s">
        <v>83</v>
      </c>
      <c r="I12" s="11" t="s">
        <v>83</v>
      </c>
      <c r="J12" s="11">
        <v>1</v>
      </c>
      <c r="K12" s="11">
        <v>5</v>
      </c>
      <c r="L12" s="13"/>
      <c r="M12" s="11" t="s">
        <v>84</v>
      </c>
      <c r="N12" s="14" t="s">
        <v>85</v>
      </c>
      <c r="O12" s="15" t="s">
        <v>96</v>
      </c>
      <c r="P12" s="12" t="s">
        <v>95</v>
      </c>
      <c r="Q12" s="16">
        <v>1345.951</v>
      </c>
      <c r="R12" s="16"/>
      <c r="S12" s="16">
        <f t="shared" ref="S12:S27" si="0">Q12</f>
        <v>1345.951</v>
      </c>
      <c r="T12" s="84">
        <f>S12</f>
        <v>1345.951</v>
      </c>
      <c r="U12" s="18" t="s">
        <v>60</v>
      </c>
      <c r="V12" s="80" t="s">
        <v>101</v>
      </c>
      <c r="W12" s="10" t="s">
        <v>93</v>
      </c>
      <c r="X12" s="19">
        <v>42855</v>
      </c>
      <c r="Y12" s="19">
        <v>42886</v>
      </c>
      <c r="Z12" s="17"/>
      <c r="AA12" s="17"/>
      <c r="AB12" s="17"/>
      <c r="AC12" s="20"/>
      <c r="AD12" s="11" t="s">
        <v>87</v>
      </c>
      <c r="AE12" s="11" t="s">
        <v>88</v>
      </c>
      <c r="AF12" s="21">
        <v>876</v>
      </c>
      <c r="AG12" s="11" t="s">
        <v>89</v>
      </c>
      <c r="AH12" s="22">
        <v>1</v>
      </c>
      <c r="AI12" s="11">
        <v>27000000000</v>
      </c>
      <c r="AJ12" s="11" t="s">
        <v>90</v>
      </c>
      <c r="AK12" s="19">
        <v>42916</v>
      </c>
      <c r="AL12" s="19">
        <v>42947</v>
      </c>
      <c r="AM12" s="19">
        <v>43281</v>
      </c>
      <c r="AN12" s="11">
        <v>2017</v>
      </c>
      <c r="AO12" s="17"/>
      <c r="AP12" s="17"/>
      <c r="AQ12" s="11" t="s">
        <v>91</v>
      </c>
      <c r="AR12" s="11" t="s">
        <v>91</v>
      </c>
      <c r="AS12" s="23" t="s">
        <v>92</v>
      </c>
      <c r="AT12" s="24" t="s">
        <v>119</v>
      </c>
      <c r="AU12" s="24" t="s">
        <v>119</v>
      </c>
      <c r="AV12" s="24" t="s">
        <v>119</v>
      </c>
      <c r="AW12" s="24" t="s">
        <v>119</v>
      </c>
      <c r="AX12" s="24" t="s">
        <v>120</v>
      </c>
      <c r="AY12" s="18"/>
    </row>
    <row r="13" spans="1:51" s="25" customFormat="1" ht="124.5" customHeight="1">
      <c r="A13" s="17">
        <v>7</v>
      </c>
      <c r="B13" s="11">
        <v>2</v>
      </c>
      <c r="C13" s="11" t="s">
        <v>79</v>
      </c>
      <c r="D13" s="12" t="s">
        <v>97</v>
      </c>
      <c r="E13" s="17" t="s">
        <v>98</v>
      </c>
      <c r="F13" s="11">
        <v>1</v>
      </c>
      <c r="G13" s="17" t="s">
        <v>99</v>
      </c>
      <c r="H13" s="15" t="s">
        <v>145</v>
      </c>
      <c r="I13" s="15" t="s">
        <v>145</v>
      </c>
      <c r="J13" s="11">
        <v>1</v>
      </c>
      <c r="K13" s="11">
        <v>3</v>
      </c>
      <c r="L13" s="15"/>
      <c r="M13" s="11" t="s">
        <v>84</v>
      </c>
      <c r="N13" s="11" t="s">
        <v>85</v>
      </c>
      <c r="O13" s="17" t="s">
        <v>159</v>
      </c>
      <c r="P13" s="17" t="s">
        <v>160</v>
      </c>
      <c r="Q13" s="16">
        <v>3113.7550000000001</v>
      </c>
      <c r="R13" s="27"/>
      <c r="S13" s="16">
        <f t="shared" si="0"/>
        <v>3113.7550000000001</v>
      </c>
      <c r="T13" s="84">
        <f>S13</f>
        <v>3113.7550000000001</v>
      </c>
      <c r="U13" s="17" t="s">
        <v>100</v>
      </c>
      <c r="V13" s="80" t="s">
        <v>101</v>
      </c>
      <c r="W13" s="17" t="s">
        <v>94</v>
      </c>
      <c r="X13" s="28">
        <v>42766</v>
      </c>
      <c r="Y13" s="28">
        <v>42766</v>
      </c>
      <c r="Z13" s="17" t="s">
        <v>144</v>
      </c>
      <c r="AA13" s="17" t="s">
        <v>102</v>
      </c>
      <c r="AB13" s="17">
        <v>7724261610</v>
      </c>
      <c r="AC13" s="29">
        <v>390643001</v>
      </c>
      <c r="AD13" s="17" t="s">
        <v>103</v>
      </c>
      <c r="AE13" s="17" t="s">
        <v>104</v>
      </c>
      <c r="AF13" s="11">
        <v>876</v>
      </c>
      <c r="AG13" s="30" t="s">
        <v>89</v>
      </c>
      <c r="AH13" s="18">
        <v>1</v>
      </c>
      <c r="AI13" s="11">
        <v>27000000000</v>
      </c>
      <c r="AJ13" s="11" t="s">
        <v>90</v>
      </c>
      <c r="AK13" s="28">
        <v>42766</v>
      </c>
      <c r="AL13" s="28">
        <v>42766</v>
      </c>
      <c r="AM13" s="28">
        <v>43100</v>
      </c>
      <c r="AN13" s="10">
        <v>2017</v>
      </c>
      <c r="AO13" s="17"/>
      <c r="AP13" s="11"/>
      <c r="AQ13" s="17" t="s">
        <v>91</v>
      </c>
      <c r="AR13" s="17" t="s">
        <v>91</v>
      </c>
      <c r="AS13" s="18" t="s">
        <v>92</v>
      </c>
      <c r="AT13" s="24" t="s">
        <v>119</v>
      </c>
      <c r="AU13" s="24" t="s">
        <v>119</v>
      </c>
      <c r="AV13" s="24" t="s">
        <v>119</v>
      </c>
      <c r="AW13" s="24" t="s">
        <v>119</v>
      </c>
      <c r="AX13" s="24" t="s">
        <v>120</v>
      </c>
      <c r="AY13" s="18"/>
    </row>
    <row r="14" spans="1:51" s="25" customFormat="1" ht="124.5" customHeight="1">
      <c r="A14" s="11">
        <v>4</v>
      </c>
      <c r="B14" s="11">
        <v>3</v>
      </c>
      <c r="C14" s="11" t="s">
        <v>79</v>
      </c>
      <c r="D14" s="11" t="s">
        <v>105</v>
      </c>
      <c r="E14" s="11" t="s">
        <v>106</v>
      </c>
      <c r="F14" s="11">
        <v>1</v>
      </c>
      <c r="G14" s="11" t="s">
        <v>107</v>
      </c>
      <c r="H14" s="15" t="s">
        <v>110</v>
      </c>
      <c r="I14" s="11" t="s">
        <v>110</v>
      </c>
      <c r="J14" s="10">
        <v>2</v>
      </c>
      <c r="K14" s="26"/>
      <c r="L14" s="11"/>
      <c r="M14" s="11" t="s">
        <v>84</v>
      </c>
      <c r="N14" s="11" t="s">
        <v>85</v>
      </c>
      <c r="O14" s="11" t="s">
        <v>163</v>
      </c>
      <c r="P14" s="31" t="s">
        <v>164</v>
      </c>
      <c r="Q14" s="16">
        <v>3719.51</v>
      </c>
      <c r="R14" s="27"/>
      <c r="S14" s="16">
        <f t="shared" si="0"/>
        <v>3719.51</v>
      </c>
      <c r="T14" s="84">
        <f>S14*1.18</f>
        <v>4389.0218000000004</v>
      </c>
      <c r="U14" s="11" t="s">
        <v>60</v>
      </c>
      <c r="V14" s="80" t="s">
        <v>86</v>
      </c>
      <c r="W14" s="10" t="s">
        <v>93</v>
      </c>
      <c r="X14" s="19">
        <v>42825</v>
      </c>
      <c r="Y14" s="32">
        <f>X14+30</f>
        <v>42855</v>
      </c>
      <c r="Z14" s="17"/>
      <c r="AA14" s="17"/>
      <c r="AB14" s="17"/>
      <c r="AC14" s="20"/>
      <c r="AD14" s="11" t="s">
        <v>117</v>
      </c>
      <c r="AE14" s="33" t="s">
        <v>88</v>
      </c>
      <c r="AF14" s="11">
        <v>876</v>
      </c>
      <c r="AG14" s="11" t="s">
        <v>89</v>
      </c>
      <c r="AH14" s="11">
        <v>1</v>
      </c>
      <c r="AI14" s="11">
        <v>27000000000</v>
      </c>
      <c r="AJ14" s="11" t="s">
        <v>90</v>
      </c>
      <c r="AK14" s="19">
        <v>42886</v>
      </c>
      <c r="AL14" s="19">
        <f>AK14</f>
        <v>42886</v>
      </c>
      <c r="AM14" s="19">
        <v>43250</v>
      </c>
      <c r="AN14" s="10">
        <v>2017</v>
      </c>
      <c r="AO14" s="17"/>
      <c r="AP14" s="34"/>
      <c r="AQ14" s="17" t="s">
        <v>91</v>
      </c>
      <c r="AR14" s="17" t="s">
        <v>91</v>
      </c>
      <c r="AS14" s="18" t="s">
        <v>92</v>
      </c>
      <c r="AT14" s="24" t="s">
        <v>119</v>
      </c>
      <c r="AU14" s="24" t="s">
        <v>119</v>
      </c>
      <c r="AV14" s="24" t="s">
        <v>119</v>
      </c>
      <c r="AW14" s="24" t="s">
        <v>119</v>
      </c>
      <c r="AX14" s="24" t="s">
        <v>120</v>
      </c>
      <c r="AY14" s="23"/>
    </row>
    <row r="15" spans="1:51" s="25" customFormat="1" ht="124.5" customHeight="1">
      <c r="A15" s="17">
        <v>4</v>
      </c>
      <c r="B15" s="11">
        <v>4</v>
      </c>
      <c r="C15" s="11" t="s">
        <v>79</v>
      </c>
      <c r="D15" s="11" t="s">
        <v>105</v>
      </c>
      <c r="E15" s="11" t="s">
        <v>106</v>
      </c>
      <c r="F15" s="11">
        <v>1</v>
      </c>
      <c r="G15" s="14" t="s">
        <v>118</v>
      </c>
      <c r="H15" s="15" t="s">
        <v>111</v>
      </c>
      <c r="I15" s="11" t="s">
        <v>111</v>
      </c>
      <c r="J15" s="10">
        <v>2</v>
      </c>
      <c r="K15" s="26"/>
      <c r="L15" s="11"/>
      <c r="M15" s="26" t="s">
        <v>84</v>
      </c>
      <c r="N15" s="11" t="s">
        <v>85</v>
      </c>
      <c r="O15" s="11" t="s">
        <v>163</v>
      </c>
      <c r="P15" s="35" t="s">
        <v>164</v>
      </c>
      <c r="Q15" s="16">
        <v>988.94</v>
      </c>
      <c r="R15" s="36"/>
      <c r="S15" s="16">
        <f t="shared" si="0"/>
        <v>988.94</v>
      </c>
      <c r="T15" s="84">
        <f>S15*1.18</f>
        <v>1166.9492</v>
      </c>
      <c r="U15" s="17" t="s">
        <v>60</v>
      </c>
      <c r="V15" s="80" t="s">
        <v>86</v>
      </c>
      <c r="W15" s="10" t="s">
        <v>93</v>
      </c>
      <c r="X15" s="19">
        <v>42825</v>
      </c>
      <c r="Y15" s="32">
        <f>X15+30</f>
        <v>42855</v>
      </c>
      <c r="Z15" s="17"/>
      <c r="AA15" s="17"/>
      <c r="AB15" s="17"/>
      <c r="AC15" s="20"/>
      <c r="AD15" s="11" t="s">
        <v>118</v>
      </c>
      <c r="AE15" s="33" t="s">
        <v>88</v>
      </c>
      <c r="AF15" s="11">
        <v>876</v>
      </c>
      <c r="AG15" s="11" t="s">
        <v>89</v>
      </c>
      <c r="AH15" s="17">
        <v>1</v>
      </c>
      <c r="AI15" s="11">
        <v>27000000000</v>
      </c>
      <c r="AJ15" s="11" t="s">
        <v>90</v>
      </c>
      <c r="AK15" s="19">
        <v>42886</v>
      </c>
      <c r="AL15" s="19">
        <v>42886</v>
      </c>
      <c r="AM15" s="19">
        <v>43220</v>
      </c>
      <c r="AN15" s="37">
        <v>2017</v>
      </c>
      <c r="AO15" s="17"/>
      <c r="AP15" s="34"/>
      <c r="AQ15" s="17" t="s">
        <v>91</v>
      </c>
      <c r="AR15" s="17" t="s">
        <v>91</v>
      </c>
      <c r="AS15" s="18" t="s">
        <v>92</v>
      </c>
      <c r="AT15" s="24" t="s">
        <v>119</v>
      </c>
      <c r="AU15" s="24" t="s">
        <v>119</v>
      </c>
      <c r="AV15" s="24" t="s">
        <v>119</v>
      </c>
      <c r="AW15" s="24" t="s">
        <v>119</v>
      </c>
      <c r="AX15" s="24" t="s">
        <v>120</v>
      </c>
      <c r="AY15" s="23"/>
    </row>
    <row r="16" spans="1:51" s="25" customFormat="1" ht="76.5" customHeight="1">
      <c r="A16" s="11">
        <v>4</v>
      </c>
      <c r="B16" s="11">
        <v>5</v>
      </c>
      <c r="C16" s="11" t="s">
        <v>79</v>
      </c>
      <c r="D16" s="11" t="s">
        <v>105</v>
      </c>
      <c r="E16" s="11" t="s">
        <v>106</v>
      </c>
      <c r="F16" s="11">
        <v>1</v>
      </c>
      <c r="G16" s="11" t="s">
        <v>194</v>
      </c>
      <c r="H16" s="15" t="s">
        <v>111</v>
      </c>
      <c r="I16" s="11" t="s">
        <v>111</v>
      </c>
      <c r="J16" s="10">
        <v>2</v>
      </c>
      <c r="K16" s="26"/>
      <c r="L16" s="15"/>
      <c r="M16" s="26" t="s">
        <v>113</v>
      </c>
      <c r="N16" s="11" t="s">
        <v>85</v>
      </c>
      <c r="O16" s="38"/>
      <c r="P16" s="39"/>
      <c r="Q16" s="16">
        <v>3700</v>
      </c>
      <c r="R16" s="20"/>
      <c r="S16" s="16">
        <f t="shared" si="0"/>
        <v>3700</v>
      </c>
      <c r="T16" s="84">
        <f>S16*1.18</f>
        <v>4366</v>
      </c>
      <c r="U16" s="11" t="s">
        <v>60</v>
      </c>
      <c r="V16" s="80" t="s">
        <v>114</v>
      </c>
      <c r="W16" s="10" t="s">
        <v>93</v>
      </c>
      <c r="X16" s="32">
        <v>42978</v>
      </c>
      <c r="Y16" s="32">
        <f>X16+30</f>
        <v>43008</v>
      </c>
      <c r="Z16" s="17"/>
      <c r="AA16" s="17"/>
      <c r="AB16" s="17"/>
      <c r="AC16" s="20"/>
      <c r="AD16" s="11" t="s">
        <v>195</v>
      </c>
      <c r="AE16" s="33" t="s">
        <v>88</v>
      </c>
      <c r="AF16" s="11">
        <v>876</v>
      </c>
      <c r="AG16" s="11" t="s">
        <v>89</v>
      </c>
      <c r="AH16" s="11">
        <v>1</v>
      </c>
      <c r="AI16" s="11">
        <v>27000000000</v>
      </c>
      <c r="AJ16" s="11" t="s">
        <v>90</v>
      </c>
      <c r="AK16" s="19">
        <v>43039</v>
      </c>
      <c r="AL16" s="19">
        <v>43039</v>
      </c>
      <c r="AM16" s="19">
        <v>43100</v>
      </c>
      <c r="AN16" s="10">
        <v>2017</v>
      </c>
      <c r="AO16" s="17"/>
      <c r="AP16" s="17">
        <v>2017</v>
      </c>
      <c r="AQ16" s="17" t="s">
        <v>91</v>
      </c>
      <c r="AR16" s="17" t="s">
        <v>91</v>
      </c>
      <c r="AS16" s="18" t="s">
        <v>92</v>
      </c>
      <c r="AT16" s="24" t="s">
        <v>119</v>
      </c>
      <c r="AU16" s="24" t="s">
        <v>119</v>
      </c>
      <c r="AV16" s="24" t="s">
        <v>119</v>
      </c>
      <c r="AW16" s="24" t="s">
        <v>119</v>
      </c>
      <c r="AX16" s="24" t="s">
        <v>120</v>
      </c>
      <c r="AY16" s="23"/>
    </row>
    <row r="17" spans="1:51" s="43" customFormat="1" ht="76.5" customHeight="1">
      <c r="A17" s="11">
        <v>4</v>
      </c>
      <c r="B17" s="11">
        <v>6</v>
      </c>
      <c r="C17" s="11" t="s">
        <v>79</v>
      </c>
      <c r="D17" s="11" t="s">
        <v>105</v>
      </c>
      <c r="E17" s="11" t="s">
        <v>106</v>
      </c>
      <c r="F17" s="11">
        <v>1</v>
      </c>
      <c r="G17" s="11" t="s">
        <v>108</v>
      </c>
      <c r="H17" s="15" t="s">
        <v>111</v>
      </c>
      <c r="I17" s="11" t="s">
        <v>111</v>
      </c>
      <c r="J17" s="10">
        <v>2</v>
      </c>
      <c r="K17" s="26"/>
      <c r="L17" s="11"/>
      <c r="M17" s="11" t="s">
        <v>84</v>
      </c>
      <c r="N17" s="11" t="s">
        <v>85</v>
      </c>
      <c r="O17" s="41" t="s">
        <v>161</v>
      </c>
      <c r="P17" s="42" t="s">
        <v>162</v>
      </c>
      <c r="Q17" s="16">
        <v>399</v>
      </c>
      <c r="R17" s="16"/>
      <c r="S17" s="16">
        <f t="shared" si="0"/>
        <v>399</v>
      </c>
      <c r="T17" s="84">
        <f>S17*1.18</f>
        <v>470.82</v>
      </c>
      <c r="U17" s="11" t="s">
        <v>60</v>
      </c>
      <c r="V17" s="80" t="s">
        <v>114</v>
      </c>
      <c r="W17" s="10" t="s">
        <v>93</v>
      </c>
      <c r="X17" s="32">
        <v>42886</v>
      </c>
      <c r="Y17" s="32">
        <f>X17+30</f>
        <v>42916</v>
      </c>
      <c r="Z17" s="17"/>
      <c r="AA17" s="17"/>
      <c r="AB17" s="17"/>
      <c r="AC17" s="20"/>
      <c r="AD17" s="11" t="s">
        <v>116</v>
      </c>
      <c r="AE17" s="33" t="s">
        <v>88</v>
      </c>
      <c r="AF17" s="11">
        <v>876</v>
      </c>
      <c r="AG17" s="11" t="s">
        <v>89</v>
      </c>
      <c r="AH17" s="11">
        <v>1</v>
      </c>
      <c r="AI17" s="11">
        <v>27000000000</v>
      </c>
      <c r="AJ17" s="11" t="s">
        <v>90</v>
      </c>
      <c r="AK17" s="32">
        <v>42947</v>
      </c>
      <c r="AL17" s="32">
        <v>42947</v>
      </c>
      <c r="AM17" s="19">
        <v>43100</v>
      </c>
      <c r="AN17" s="10">
        <v>2017</v>
      </c>
      <c r="AO17" s="17"/>
      <c r="AP17" s="34"/>
      <c r="AQ17" s="17" t="s">
        <v>91</v>
      </c>
      <c r="AR17" s="17" t="s">
        <v>91</v>
      </c>
      <c r="AS17" s="18" t="s">
        <v>92</v>
      </c>
      <c r="AT17" s="24" t="s">
        <v>119</v>
      </c>
      <c r="AU17" s="24" t="s">
        <v>119</v>
      </c>
      <c r="AV17" s="24" t="s">
        <v>119</v>
      </c>
      <c r="AW17" s="24" t="s">
        <v>119</v>
      </c>
      <c r="AX17" s="24" t="s">
        <v>120</v>
      </c>
      <c r="AY17" s="23"/>
    </row>
    <row r="18" spans="1:51" s="44" customFormat="1" ht="76.5" customHeight="1">
      <c r="A18" s="11">
        <v>4</v>
      </c>
      <c r="B18" s="11">
        <v>7</v>
      </c>
      <c r="C18" s="11" t="s">
        <v>79</v>
      </c>
      <c r="D18" s="11" t="s">
        <v>105</v>
      </c>
      <c r="E18" s="11" t="s">
        <v>106</v>
      </c>
      <c r="F18" s="11">
        <v>1</v>
      </c>
      <c r="G18" s="11" t="s">
        <v>148</v>
      </c>
      <c r="H18" s="15" t="s">
        <v>112</v>
      </c>
      <c r="I18" s="11" t="s">
        <v>112</v>
      </c>
      <c r="J18" s="10">
        <v>2</v>
      </c>
      <c r="K18" s="26"/>
      <c r="L18" s="11"/>
      <c r="M18" s="26" t="s">
        <v>113</v>
      </c>
      <c r="N18" s="11" t="s">
        <v>85</v>
      </c>
      <c r="O18" s="38"/>
      <c r="P18" s="39"/>
      <c r="Q18" s="16">
        <v>3036</v>
      </c>
      <c r="R18" s="16"/>
      <c r="S18" s="16">
        <f t="shared" si="0"/>
        <v>3036</v>
      </c>
      <c r="T18" s="84">
        <f>S18*1.18</f>
        <v>3582.48</v>
      </c>
      <c r="U18" s="11" t="s">
        <v>60</v>
      </c>
      <c r="V18" s="80" t="s">
        <v>114</v>
      </c>
      <c r="W18" s="10" t="s">
        <v>93</v>
      </c>
      <c r="X18" s="32">
        <v>43039</v>
      </c>
      <c r="Y18" s="32">
        <f>X18+30</f>
        <v>43069</v>
      </c>
      <c r="Z18" s="17"/>
      <c r="AA18" s="17"/>
      <c r="AB18" s="17"/>
      <c r="AC18" s="20"/>
      <c r="AD18" s="11" t="str">
        <f>G18</f>
        <v xml:space="preserve">Монтаж ЛВС на участках </v>
      </c>
      <c r="AE18" s="33" t="s">
        <v>88</v>
      </c>
      <c r="AF18" s="11">
        <v>876</v>
      </c>
      <c r="AG18" s="11" t="s">
        <v>89</v>
      </c>
      <c r="AH18" s="11">
        <v>1</v>
      </c>
      <c r="AI18" s="11">
        <v>27000000000</v>
      </c>
      <c r="AJ18" s="11" t="s">
        <v>90</v>
      </c>
      <c r="AK18" s="32">
        <f>Y18</f>
        <v>43069</v>
      </c>
      <c r="AL18" s="32">
        <f>AK18</f>
        <v>43069</v>
      </c>
      <c r="AM18" s="19">
        <v>43100</v>
      </c>
      <c r="AN18" s="10">
        <v>2017</v>
      </c>
      <c r="AO18" s="17"/>
      <c r="AP18" s="17">
        <v>2017</v>
      </c>
      <c r="AQ18" s="17" t="s">
        <v>91</v>
      </c>
      <c r="AR18" s="17" t="s">
        <v>91</v>
      </c>
      <c r="AS18" s="18" t="s">
        <v>92</v>
      </c>
      <c r="AT18" s="24" t="s">
        <v>119</v>
      </c>
      <c r="AU18" s="24" t="s">
        <v>119</v>
      </c>
      <c r="AV18" s="24" t="s">
        <v>119</v>
      </c>
      <c r="AW18" s="24" t="s">
        <v>119</v>
      </c>
      <c r="AX18" s="24" t="s">
        <v>120</v>
      </c>
      <c r="AY18" s="23"/>
    </row>
    <row r="19" spans="1:51" s="43" customFormat="1" ht="76.5" customHeight="1">
      <c r="A19" s="17">
        <v>4</v>
      </c>
      <c r="B19" s="11">
        <v>8</v>
      </c>
      <c r="C19" s="11" t="s">
        <v>79</v>
      </c>
      <c r="D19" s="11" t="s">
        <v>105</v>
      </c>
      <c r="E19" s="11" t="s">
        <v>106</v>
      </c>
      <c r="F19" s="11">
        <v>1</v>
      </c>
      <c r="G19" s="11" t="s">
        <v>109</v>
      </c>
      <c r="H19" s="15" t="s">
        <v>172</v>
      </c>
      <c r="I19" s="11" t="s">
        <v>173</v>
      </c>
      <c r="J19" s="10">
        <v>2</v>
      </c>
      <c r="K19" s="26"/>
      <c r="L19" s="11">
        <v>1</v>
      </c>
      <c r="M19" s="26" t="s">
        <v>84</v>
      </c>
      <c r="N19" s="11" t="s">
        <v>85</v>
      </c>
      <c r="O19" s="38"/>
      <c r="P19" s="39"/>
      <c r="Q19" s="16">
        <v>2246.4</v>
      </c>
      <c r="R19" s="16"/>
      <c r="S19" s="16">
        <f t="shared" si="0"/>
        <v>2246.4</v>
      </c>
      <c r="T19" s="84">
        <f t="shared" ref="T19:T24" si="1">S19</f>
        <v>2246.4</v>
      </c>
      <c r="U19" s="17" t="s">
        <v>100</v>
      </c>
      <c r="V19" s="80" t="s">
        <v>101</v>
      </c>
      <c r="W19" s="17" t="s">
        <v>94</v>
      </c>
      <c r="X19" s="32">
        <v>42766</v>
      </c>
      <c r="Y19" s="19">
        <f>X19</f>
        <v>42766</v>
      </c>
      <c r="Z19" s="17" t="s">
        <v>171</v>
      </c>
      <c r="AA19" s="40" t="s">
        <v>115</v>
      </c>
      <c r="AB19" s="17">
        <v>7602069740</v>
      </c>
      <c r="AC19" s="29">
        <v>760401001</v>
      </c>
      <c r="AD19" s="11" t="s">
        <v>109</v>
      </c>
      <c r="AE19" s="33" t="s">
        <v>88</v>
      </c>
      <c r="AF19" s="11">
        <v>876</v>
      </c>
      <c r="AG19" s="11" t="s">
        <v>89</v>
      </c>
      <c r="AH19" s="17">
        <v>1</v>
      </c>
      <c r="AI19" s="11">
        <v>27000000000</v>
      </c>
      <c r="AJ19" s="11" t="s">
        <v>90</v>
      </c>
      <c r="AK19" s="19">
        <v>42766</v>
      </c>
      <c r="AL19" s="19">
        <v>42766</v>
      </c>
      <c r="AM19" s="19">
        <v>43100</v>
      </c>
      <c r="AN19" s="11">
        <v>2017</v>
      </c>
      <c r="AO19" s="17"/>
      <c r="AP19" s="34"/>
      <c r="AQ19" s="17" t="s">
        <v>91</v>
      </c>
      <c r="AR19" s="17" t="s">
        <v>91</v>
      </c>
      <c r="AS19" s="18" t="s">
        <v>92</v>
      </c>
      <c r="AT19" s="24" t="s">
        <v>119</v>
      </c>
      <c r="AU19" s="24" t="s">
        <v>119</v>
      </c>
      <c r="AV19" s="24" t="s">
        <v>119</v>
      </c>
      <c r="AW19" s="24" t="s">
        <v>119</v>
      </c>
      <c r="AX19" s="24" t="s">
        <v>120</v>
      </c>
      <c r="AY19" s="23"/>
    </row>
    <row r="20" spans="1:51" s="43" customFormat="1" ht="76.5" customHeight="1">
      <c r="A20" s="45">
        <v>7</v>
      </c>
      <c r="B20" s="11">
        <v>9</v>
      </c>
      <c r="C20" s="11" t="s">
        <v>79</v>
      </c>
      <c r="D20" s="11" t="s">
        <v>121</v>
      </c>
      <c r="E20" s="11" t="s">
        <v>122</v>
      </c>
      <c r="F20" s="11">
        <v>1</v>
      </c>
      <c r="G20" s="45" t="s">
        <v>176</v>
      </c>
      <c r="H20" s="45" t="s">
        <v>124</v>
      </c>
      <c r="I20" s="45" t="s">
        <v>125</v>
      </c>
      <c r="J20" s="11">
        <v>1</v>
      </c>
      <c r="K20" s="11">
        <v>5</v>
      </c>
      <c r="L20" s="11"/>
      <c r="M20" s="11" t="s">
        <v>126</v>
      </c>
      <c r="N20" s="11" t="s">
        <v>85</v>
      </c>
      <c r="O20" s="38" t="s">
        <v>146</v>
      </c>
      <c r="P20" s="39" t="s">
        <v>147</v>
      </c>
      <c r="Q20" s="46">
        <v>78000</v>
      </c>
      <c r="R20" s="16"/>
      <c r="S20" s="16">
        <f t="shared" si="0"/>
        <v>78000</v>
      </c>
      <c r="T20" s="47">
        <f t="shared" si="1"/>
        <v>78000</v>
      </c>
      <c r="U20" s="11" t="s">
        <v>127</v>
      </c>
      <c r="V20" s="81" t="s">
        <v>86</v>
      </c>
      <c r="W20" s="45" t="s">
        <v>93</v>
      </c>
      <c r="X20" s="48">
        <v>42766</v>
      </c>
      <c r="Y20" s="48">
        <v>42825</v>
      </c>
      <c r="Z20" s="24"/>
      <c r="AA20" s="24"/>
      <c r="AB20" s="24"/>
      <c r="AC20" s="49"/>
      <c r="AD20" s="11" t="s">
        <v>128</v>
      </c>
      <c r="AE20" s="33" t="s">
        <v>88</v>
      </c>
      <c r="AF20" s="23">
        <v>384</v>
      </c>
      <c r="AG20" s="11" t="s">
        <v>129</v>
      </c>
      <c r="AH20" s="50">
        <f>T20</f>
        <v>78000</v>
      </c>
      <c r="AI20" s="11">
        <v>27000000000</v>
      </c>
      <c r="AJ20" s="14" t="s">
        <v>90</v>
      </c>
      <c r="AK20" s="51">
        <v>42855</v>
      </c>
      <c r="AL20" s="51">
        <f>AK20</f>
        <v>42855</v>
      </c>
      <c r="AM20" s="51">
        <f>AL20+3*365+1</f>
        <v>43951</v>
      </c>
      <c r="AN20" s="23" t="s">
        <v>130</v>
      </c>
      <c r="AO20" s="45" t="s">
        <v>168</v>
      </c>
      <c r="AP20" s="24"/>
      <c r="AQ20" s="11" t="s">
        <v>91</v>
      </c>
      <c r="AR20" s="11" t="s">
        <v>91</v>
      </c>
      <c r="AS20" s="23" t="s">
        <v>92</v>
      </c>
      <c r="AT20" s="24" t="s">
        <v>119</v>
      </c>
      <c r="AU20" s="24" t="s">
        <v>119</v>
      </c>
      <c r="AV20" s="24" t="s">
        <v>119</v>
      </c>
      <c r="AW20" s="24" t="s">
        <v>119</v>
      </c>
      <c r="AX20" s="11" t="s">
        <v>91</v>
      </c>
      <c r="AY20" s="23"/>
    </row>
    <row r="21" spans="1:51" s="43" customFormat="1" ht="76.5" customHeight="1">
      <c r="A21" s="45">
        <v>7</v>
      </c>
      <c r="B21" s="11">
        <v>10</v>
      </c>
      <c r="C21" s="11" t="s">
        <v>79</v>
      </c>
      <c r="D21" s="11" t="s">
        <v>121</v>
      </c>
      <c r="E21" s="11" t="s">
        <v>122</v>
      </c>
      <c r="F21" s="11">
        <v>1</v>
      </c>
      <c r="G21" s="45" t="s">
        <v>123</v>
      </c>
      <c r="H21" s="45" t="s">
        <v>124</v>
      </c>
      <c r="I21" s="45" t="s">
        <v>125</v>
      </c>
      <c r="J21" s="11">
        <v>1</v>
      </c>
      <c r="K21" s="11">
        <v>5</v>
      </c>
      <c r="L21" s="11"/>
      <c r="M21" s="11" t="s">
        <v>126</v>
      </c>
      <c r="N21" s="11" t="s">
        <v>85</v>
      </c>
      <c r="O21" s="38" t="s">
        <v>146</v>
      </c>
      <c r="P21" s="39" t="s">
        <v>147</v>
      </c>
      <c r="Q21" s="46">
        <v>78000</v>
      </c>
      <c r="R21" s="16"/>
      <c r="S21" s="16">
        <f t="shared" si="0"/>
        <v>78000</v>
      </c>
      <c r="T21" s="47">
        <f t="shared" si="1"/>
        <v>78000</v>
      </c>
      <c r="U21" s="11" t="s">
        <v>127</v>
      </c>
      <c r="V21" s="81" t="s">
        <v>86</v>
      </c>
      <c r="W21" s="45" t="s">
        <v>93</v>
      </c>
      <c r="X21" s="48">
        <v>42766</v>
      </c>
      <c r="Y21" s="48">
        <v>42825</v>
      </c>
      <c r="Z21" s="24"/>
      <c r="AA21" s="24"/>
      <c r="AB21" s="24"/>
      <c r="AC21" s="49"/>
      <c r="AD21" s="11" t="s">
        <v>128</v>
      </c>
      <c r="AE21" s="33" t="s">
        <v>88</v>
      </c>
      <c r="AF21" s="23">
        <v>384</v>
      </c>
      <c r="AG21" s="11" t="s">
        <v>129</v>
      </c>
      <c r="AH21" s="50">
        <f>T21</f>
        <v>78000</v>
      </c>
      <c r="AI21" s="11">
        <v>27000000000</v>
      </c>
      <c r="AJ21" s="14" t="s">
        <v>90</v>
      </c>
      <c r="AK21" s="51">
        <v>42855</v>
      </c>
      <c r="AL21" s="51">
        <f t="shared" ref="AL21:AL23" si="2">AK21</f>
        <v>42855</v>
      </c>
      <c r="AM21" s="51">
        <f t="shared" ref="AM21:AM23" si="3">AL21+3*365+1</f>
        <v>43951</v>
      </c>
      <c r="AN21" s="23" t="s">
        <v>130</v>
      </c>
      <c r="AO21" s="45" t="s">
        <v>168</v>
      </c>
      <c r="AP21" s="24"/>
      <c r="AQ21" s="11" t="s">
        <v>91</v>
      </c>
      <c r="AR21" s="11" t="s">
        <v>91</v>
      </c>
      <c r="AS21" s="23" t="s">
        <v>92</v>
      </c>
      <c r="AT21" s="24" t="s">
        <v>119</v>
      </c>
      <c r="AU21" s="24" t="s">
        <v>119</v>
      </c>
      <c r="AV21" s="24" t="s">
        <v>119</v>
      </c>
      <c r="AW21" s="24" t="s">
        <v>119</v>
      </c>
      <c r="AX21" s="11" t="s">
        <v>91</v>
      </c>
      <c r="AY21" s="23"/>
    </row>
    <row r="22" spans="1:51" s="25" customFormat="1" ht="76.5" customHeight="1">
      <c r="A22" s="45">
        <v>7</v>
      </c>
      <c r="B22" s="11">
        <v>11</v>
      </c>
      <c r="C22" s="11" t="s">
        <v>79</v>
      </c>
      <c r="D22" s="11" t="s">
        <v>121</v>
      </c>
      <c r="E22" s="11" t="s">
        <v>122</v>
      </c>
      <c r="F22" s="11">
        <v>1</v>
      </c>
      <c r="G22" s="45" t="s">
        <v>123</v>
      </c>
      <c r="H22" s="45" t="s">
        <v>124</v>
      </c>
      <c r="I22" s="45" t="s">
        <v>125</v>
      </c>
      <c r="J22" s="11">
        <v>1</v>
      </c>
      <c r="K22" s="11">
        <v>5</v>
      </c>
      <c r="L22" s="11"/>
      <c r="M22" s="11" t="s">
        <v>126</v>
      </c>
      <c r="N22" s="11" t="s">
        <v>85</v>
      </c>
      <c r="O22" s="38" t="s">
        <v>146</v>
      </c>
      <c r="P22" s="39" t="s">
        <v>147</v>
      </c>
      <c r="Q22" s="46">
        <v>78000</v>
      </c>
      <c r="R22" s="16"/>
      <c r="S22" s="16">
        <f t="shared" si="0"/>
        <v>78000</v>
      </c>
      <c r="T22" s="47">
        <f t="shared" si="1"/>
        <v>78000</v>
      </c>
      <c r="U22" s="11" t="s">
        <v>127</v>
      </c>
      <c r="V22" s="81" t="s">
        <v>86</v>
      </c>
      <c r="W22" s="45" t="s">
        <v>93</v>
      </c>
      <c r="X22" s="48">
        <v>42766</v>
      </c>
      <c r="Y22" s="48">
        <v>42825</v>
      </c>
      <c r="Z22" s="17"/>
      <c r="AA22" s="17"/>
      <c r="AB22" s="17"/>
      <c r="AC22" s="49"/>
      <c r="AD22" s="11" t="s">
        <v>128</v>
      </c>
      <c r="AE22" s="33" t="s">
        <v>88</v>
      </c>
      <c r="AF22" s="23">
        <v>384</v>
      </c>
      <c r="AG22" s="11" t="s">
        <v>129</v>
      </c>
      <c r="AH22" s="50">
        <f>T22</f>
        <v>78000</v>
      </c>
      <c r="AI22" s="11">
        <v>27000000000</v>
      </c>
      <c r="AJ22" s="14" t="s">
        <v>90</v>
      </c>
      <c r="AK22" s="51">
        <v>42855</v>
      </c>
      <c r="AL22" s="51">
        <f t="shared" si="2"/>
        <v>42855</v>
      </c>
      <c r="AM22" s="51">
        <f t="shared" si="3"/>
        <v>43951</v>
      </c>
      <c r="AN22" s="23" t="s">
        <v>130</v>
      </c>
      <c r="AO22" s="45" t="s">
        <v>168</v>
      </c>
      <c r="AP22" s="24"/>
      <c r="AQ22" s="11" t="s">
        <v>91</v>
      </c>
      <c r="AR22" s="11" t="s">
        <v>91</v>
      </c>
      <c r="AS22" s="23" t="s">
        <v>92</v>
      </c>
      <c r="AT22" s="24" t="s">
        <v>119</v>
      </c>
      <c r="AU22" s="24" t="s">
        <v>119</v>
      </c>
      <c r="AV22" s="24" t="s">
        <v>119</v>
      </c>
      <c r="AW22" s="24" t="s">
        <v>119</v>
      </c>
      <c r="AX22" s="11" t="s">
        <v>91</v>
      </c>
      <c r="AY22" s="23"/>
    </row>
    <row r="23" spans="1:51" s="25" customFormat="1" ht="76.5" customHeight="1">
      <c r="A23" s="45">
        <v>7</v>
      </c>
      <c r="B23" s="11">
        <v>12</v>
      </c>
      <c r="C23" s="11" t="s">
        <v>79</v>
      </c>
      <c r="D23" s="11" t="s">
        <v>121</v>
      </c>
      <c r="E23" s="11" t="s">
        <v>122</v>
      </c>
      <c r="F23" s="11">
        <v>1</v>
      </c>
      <c r="G23" s="45" t="s">
        <v>123</v>
      </c>
      <c r="H23" s="45" t="s">
        <v>124</v>
      </c>
      <c r="I23" s="45" t="s">
        <v>125</v>
      </c>
      <c r="J23" s="11">
        <v>1</v>
      </c>
      <c r="K23" s="11">
        <v>5</v>
      </c>
      <c r="L23" s="11"/>
      <c r="M23" s="11" t="s">
        <v>126</v>
      </c>
      <c r="N23" s="11" t="s">
        <v>85</v>
      </c>
      <c r="O23" s="38" t="s">
        <v>146</v>
      </c>
      <c r="P23" s="39" t="s">
        <v>147</v>
      </c>
      <c r="Q23" s="46">
        <v>78000</v>
      </c>
      <c r="R23" s="16"/>
      <c r="S23" s="16">
        <f t="shared" si="0"/>
        <v>78000</v>
      </c>
      <c r="T23" s="47">
        <f t="shared" si="1"/>
        <v>78000</v>
      </c>
      <c r="U23" s="11" t="s">
        <v>127</v>
      </c>
      <c r="V23" s="81" t="s">
        <v>86</v>
      </c>
      <c r="W23" s="45" t="s">
        <v>93</v>
      </c>
      <c r="X23" s="48">
        <v>42766</v>
      </c>
      <c r="Y23" s="48">
        <v>42825</v>
      </c>
      <c r="Z23" s="17"/>
      <c r="AA23" s="17"/>
      <c r="AB23" s="17"/>
      <c r="AC23" s="49"/>
      <c r="AD23" s="11" t="s">
        <v>128</v>
      </c>
      <c r="AE23" s="33" t="s">
        <v>88</v>
      </c>
      <c r="AF23" s="23">
        <v>384</v>
      </c>
      <c r="AG23" s="11" t="s">
        <v>129</v>
      </c>
      <c r="AH23" s="50">
        <f>T23</f>
        <v>78000</v>
      </c>
      <c r="AI23" s="11">
        <v>27000000000</v>
      </c>
      <c r="AJ23" s="14" t="s">
        <v>90</v>
      </c>
      <c r="AK23" s="51">
        <v>42855</v>
      </c>
      <c r="AL23" s="51">
        <f t="shared" si="2"/>
        <v>42855</v>
      </c>
      <c r="AM23" s="51">
        <f t="shared" si="3"/>
        <v>43951</v>
      </c>
      <c r="AN23" s="23" t="s">
        <v>130</v>
      </c>
      <c r="AO23" s="45" t="s">
        <v>168</v>
      </c>
      <c r="AP23" s="24"/>
      <c r="AQ23" s="11" t="s">
        <v>91</v>
      </c>
      <c r="AR23" s="11" t="s">
        <v>91</v>
      </c>
      <c r="AS23" s="23" t="s">
        <v>92</v>
      </c>
      <c r="AT23" s="24" t="s">
        <v>119</v>
      </c>
      <c r="AU23" s="24" t="s">
        <v>119</v>
      </c>
      <c r="AV23" s="24" t="s">
        <v>119</v>
      </c>
      <c r="AW23" s="24" t="s">
        <v>119</v>
      </c>
      <c r="AX23" s="11" t="s">
        <v>91</v>
      </c>
      <c r="AY23" s="23"/>
    </row>
    <row r="24" spans="1:51" s="2" customFormat="1" ht="76.5" customHeight="1">
      <c r="A24" s="52">
        <v>7</v>
      </c>
      <c r="B24" s="8">
        <v>13</v>
      </c>
      <c r="C24" s="11" t="s">
        <v>79</v>
      </c>
      <c r="D24" s="11" t="s">
        <v>121</v>
      </c>
      <c r="E24" s="11" t="s">
        <v>122</v>
      </c>
      <c r="F24" s="11">
        <v>1</v>
      </c>
      <c r="G24" s="45" t="s">
        <v>123</v>
      </c>
      <c r="H24" s="45" t="s">
        <v>124</v>
      </c>
      <c r="I24" s="45" t="s">
        <v>125</v>
      </c>
      <c r="J24" s="11">
        <v>1</v>
      </c>
      <c r="K24" s="11">
        <v>5</v>
      </c>
      <c r="L24" s="11"/>
      <c r="M24" s="11" t="s">
        <v>126</v>
      </c>
      <c r="N24" s="11" t="s">
        <v>85</v>
      </c>
      <c r="O24" s="38" t="s">
        <v>146</v>
      </c>
      <c r="P24" s="39" t="s">
        <v>147</v>
      </c>
      <c r="Q24" s="53">
        <v>89700</v>
      </c>
      <c r="R24" s="66">
        <v>148200</v>
      </c>
      <c r="S24" s="103">
        <v>89700</v>
      </c>
      <c r="T24" s="47">
        <f t="shared" si="1"/>
        <v>89700</v>
      </c>
      <c r="U24" s="14" t="s">
        <v>127</v>
      </c>
      <c r="V24" s="81" t="s">
        <v>86</v>
      </c>
      <c r="W24" s="45" t="s">
        <v>93</v>
      </c>
      <c r="X24" s="101">
        <v>42855</v>
      </c>
      <c r="Y24" s="101">
        <f t="shared" ref="Y24" si="4">X24+61</f>
        <v>42916</v>
      </c>
      <c r="Z24" s="8"/>
      <c r="AA24" s="8"/>
      <c r="AB24" s="8"/>
      <c r="AC24" s="98"/>
      <c r="AD24" s="11" t="s">
        <v>128</v>
      </c>
      <c r="AE24" s="33" t="s">
        <v>88</v>
      </c>
      <c r="AF24" s="23">
        <v>384</v>
      </c>
      <c r="AG24" s="11" t="s">
        <v>129</v>
      </c>
      <c r="AH24" s="50">
        <f>T24</f>
        <v>89700</v>
      </c>
      <c r="AI24" s="11">
        <v>27000000000</v>
      </c>
      <c r="AJ24" s="14" t="s">
        <v>90</v>
      </c>
      <c r="AK24" s="102">
        <f>Y24+30</f>
        <v>42946</v>
      </c>
      <c r="AL24" s="54">
        <f>AK24</f>
        <v>42946</v>
      </c>
      <c r="AM24" s="54">
        <f>AL24+3*365+1</f>
        <v>44042</v>
      </c>
      <c r="AN24" s="23" t="s">
        <v>130</v>
      </c>
      <c r="AO24" s="52" t="s">
        <v>174</v>
      </c>
      <c r="AP24" s="24"/>
      <c r="AQ24" s="11" t="s">
        <v>91</v>
      </c>
      <c r="AR24" s="11" t="s">
        <v>91</v>
      </c>
      <c r="AS24" s="23" t="s">
        <v>92</v>
      </c>
      <c r="AT24" s="24" t="s">
        <v>119</v>
      </c>
      <c r="AU24" s="24" t="s">
        <v>119</v>
      </c>
      <c r="AV24" s="24" t="s">
        <v>119</v>
      </c>
      <c r="AW24" s="24" t="s">
        <v>119</v>
      </c>
      <c r="AX24" s="11" t="s">
        <v>91</v>
      </c>
      <c r="AY24" s="23"/>
    </row>
    <row r="25" spans="1:51" s="2" customFormat="1" ht="78.75">
      <c r="A25" s="11">
        <v>7</v>
      </c>
      <c r="B25" s="17">
        <v>14</v>
      </c>
      <c r="C25" s="11" t="s">
        <v>79</v>
      </c>
      <c r="D25" s="11" t="s">
        <v>131</v>
      </c>
      <c r="E25" s="11" t="s">
        <v>98</v>
      </c>
      <c r="F25" s="11">
        <v>1</v>
      </c>
      <c r="G25" s="11" t="s">
        <v>154</v>
      </c>
      <c r="H25" s="11" t="s">
        <v>134</v>
      </c>
      <c r="I25" s="11" t="s">
        <v>135</v>
      </c>
      <c r="J25" s="17">
        <v>1</v>
      </c>
      <c r="K25" s="17"/>
      <c r="L25" s="17"/>
      <c r="M25" s="11" t="s">
        <v>138</v>
      </c>
      <c r="N25" s="11" t="s">
        <v>85</v>
      </c>
      <c r="O25" s="41" t="s">
        <v>165</v>
      </c>
      <c r="P25" s="42" t="s">
        <v>166</v>
      </c>
      <c r="Q25" s="16">
        <v>3240.64</v>
      </c>
      <c r="R25" s="55"/>
      <c r="S25" s="16">
        <f t="shared" si="0"/>
        <v>3240.64</v>
      </c>
      <c r="T25" s="55">
        <f t="shared" ref="T25:T29" si="5">S25*1.18</f>
        <v>3823.9551999999994</v>
      </c>
      <c r="U25" s="17" t="s">
        <v>60</v>
      </c>
      <c r="V25" s="82" t="s">
        <v>139</v>
      </c>
      <c r="W25" s="17" t="s">
        <v>140</v>
      </c>
      <c r="X25" s="28">
        <v>43069</v>
      </c>
      <c r="Y25" s="28">
        <v>43100</v>
      </c>
      <c r="Z25" s="17"/>
      <c r="AA25" s="17"/>
      <c r="AB25" s="17"/>
      <c r="AC25" s="55"/>
      <c r="AD25" s="16" t="s">
        <v>155</v>
      </c>
      <c r="AE25" s="33" t="s">
        <v>88</v>
      </c>
      <c r="AF25" s="11">
        <v>876</v>
      </c>
      <c r="AG25" s="11" t="s">
        <v>89</v>
      </c>
      <c r="AH25" s="17">
        <v>1</v>
      </c>
      <c r="AI25" s="11">
        <v>27000000000</v>
      </c>
      <c r="AJ25" s="14" t="s">
        <v>90</v>
      </c>
      <c r="AK25" s="19">
        <v>43100</v>
      </c>
      <c r="AL25" s="19">
        <v>43131</v>
      </c>
      <c r="AM25" s="19">
        <v>43465</v>
      </c>
      <c r="AN25" s="11">
        <v>2018</v>
      </c>
      <c r="AO25" s="17"/>
      <c r="AP25" s="17"/>
      <c r="AQ25" s="17" t="s">
        <v>91</v>
      </c>
      <c r="AR25" s="17" t="s">
        <v>91</v>
      </c>
      <c r="AS25" s="18" t="s">
        <v>143</v>
      </c>
      <c r="AT25" s="24" t="s">
        <v>119</v>
      </c>
      <c r="AU25" s="24" t="s">
        <v>119</v>
      </c>
      <c r="AV25" s="24" t="s">
        <v>119</v>
      </c>
      <c r="AW25" s="24" t="s">
        <v>119</v>
      </c>
      <c r="AX25" s="11" t="s">
        <v>91</v>
      </c>
      <c r="AY25" s="23"/>
    </row>
    <row r="26" spans="1:51" s="2" customFormat="1" ht="90.75" customHeight="1">
      <c r="A26" s="10">
        <v>7</v>
      </c>
      <c r="B26" s="17">
        <v>15</v>
      </c>
      <c r="C26" s="11" t="s">
        <v>79</v>
      </c>
      <c r="D26" s="11" t="s">
        <v>131</v>
      </c>
      <c r="E26" s="11" t="s">
        <v>81</v>
      </c>
      <c r="F26" s="11">
        <v>1</v>
      </c>
      <c r="G26" s="26" t="s">
        <v>132</v>
      </c>
      <c r="H26" s="56" t="s">
        <v>136</v>
      </c>
      <c r="I26" s="11" t="s">
        <v>136</v>
      </c>
      <c r="J26" s="17">
        <v>2</v>
      </c>
      <c r="K26" s="17"/>
      <c r="L26" s="17"/>
      <c r="M26" s="11" t="s">
        <v>138</v>
      </c>
      <c r="N26" s="11" t="s">
        <v>85</v>
      </c>
      <c r="O26" s="41" t="s">
        <v>157</v>
      </c>
      <c r="P26" s="42" t="s">
        <v>158</v>
      </c>
      <c r="Q26" s="16">
        <v>435</v>
      </c>
      <c r="R26" s="55"/>
      <c r="S26" s="16">
        <f t="shared" si="0"/>
        <v>435</v>
      </c>
      <c r="T26" s="55">
        <f t="shared" si="5"/>
        <v>513.29999999999995</v>
      </c>
      <c r="U26" s="17" t="s">
        <v>60</v>
      </c>
      <c r="V26" s="82" t="s">
        <v>139</v>
      </c>
      <c r="W26" s="17" t="s">
        <v>140</v>
      </c>
      <c r="X26" s="28">
        <v>43069</v>
      </c>
      <c r="Y26" s="28">
        <v>43100</v>
      </c>
      <c r="Z26" s="17"/>
      <c r="AA26" s="17"/>
      <c r="AB26" s="17"/>
      <c r="AC26" s="55"/>
      <c r="AD26" s="16" t="s">
        <v>156</v>
      </c>
      <c r="AE26" s="33" t="s">
        <v>88</v>
      </c>
      <c r="AF26" s="18">
        <v>876</v>
      </c>
      <c r="AG26" s="11" t="s">
        <v>89</v>
      </c>
      <c r="AH26" s="10">
        <v>1</v>
      </c>
      <c r="AI26" s="11">
        <v>27000000000</v>
      </c>
      <c r="AJ26" s="14" t="s">
        <v>90</v>
      </c>
      <c r="AK26" s="19">
        <v>43100</v>
      </c>
      <c r="AL26" s="19">
        <v>43131</v>
      </c>
      <c r="AM26" s="19">
        <v>43465</v>
      </c>
      <c r="AN26" s="11">
        <v>2018</v>
      </c>
      <c r="AO26" s="17"/>
      <c r="AP26" s="17"/>
      <c r="AQ26" s="17" t="s">
        <v>91</v>
      </c>
      <c r="AR26" s="17" t="s">
        <v>91</v>
      </c>
      <c r="AS26" s="18" t="s">
        <v>143</v>
      </c>
      <c r="AT26" s="24" t="s">
        <v>119</v>
      </c>
      <c r="AU26" s="24" t="s">
        <v>119</v>
      </c>
      <c r="AV26" s="24" t="s">
        <v>119</v>
      </c>
      <c r="AW26" s="24" t="s">
        <v>119</v>
      </c>
      <c r="AX26" s="11" t="s">
        <v>91</v>
      </c>
      <c r="AY26" s="23"/>
    </row>
    <row r="27" spans="1:51" s="2" customFormat="1" ht="63.75" customHeight="1">
      <c r="A27" s="10">
        <v>7</v>
      </c>
      <c r="B27" s="17">
        <v>16</v>
      </c>
      <c r="C27" s="11" t="s">
        <v>79</v>
      </c>
      <c r="D27" s="11" t="s">
        <v>131</v>
      </c>
      <c r="E27" s="11" t="s">
        <v>81</v>
      </c>
      <c r="F27" s="11">
        <v>1</v>
      </c>
      <c r="G27" s="57" t="s">
        <v>133</v>
      </c>
      <c r="H27" s="11" t="s">
        <v>137</v>
      </c>
      <c r="I27" s="11" t="s">
        <v>137</v>
      </c>
      <c r="J27" s="11">
        <v>1</v>
      </c>
      <c r="K27" s="11">
        <v>5</v>
      </c>
      <c r="L27" s="17"/>
      <c r="M27" s="11" t="s">
        <v>138</v>
      </c>
      <c r="N27" s="11" t="s">
        <v>85</v>
      </c>
      <c r="O27" s="38"/>
      <c r="P27" s="39"/>
      <c r="Q27" s="16">
        <v>663.91</v>
      </c>
      <c r="R27" s="55"/>
      <c r="S27" s="16">
        <f t="shared" si="0"/>
        <v>663.91</v>
      </c>
      <c r="T27" s="55">
        <f>S27</f>
        <v>663.91</v>
      </c>
      <c r="U27" s="24" t="s">
        <v>60</v>
      </c>
      <c r="V27" s="82" t="s">
        <v>139</v>
      </c>
      <c r="W27" s="17" t="s">
        <v>153</v>
      </c>
      <c r="X27" s="28">
        <v>42766</v>
      </c>
      <c r="Y27" s="28">
        <f>X27+59</f>
        <v>42825</v>
      </c>
      <c r="Z27" s="17"/>
      <c r="AA27" s="17"/>
      <c r="AB27" s="17"/>
      <c r="AC27" s="55"/>
      <c r="AD27" s="16" t="s">
        <v>141</v>
      </c>
      <c r="AE27" s="33" t="s">
        <v>88</v>
      </c>
      <c r="AF27" s="18">
        <v>796</v>
      </c>
      <c r="AG27" s="11" t="s">
        <v>142</v>
      </c>
      <c r="AH27" s="10">
        <v>6</v>
      </c>
      <c r="AI27" s="11">
        <v>27000000000</v>
      </c>
      <c r="AJ27" s="14" t="s">
        <v>90</v>
      </c>
      <c r="AK27" s="19">
        <f>Y27</f>
        <v>42825</v>
      </c>
      <c r="AL27" s="19">
        <v>42825</v>
      </c>
      <c r="AM27" s="19">
        <v>43190</v>
      </c>
      <c r="AN27" s="10">
        <v>2017</v>
      </c>
      <c r="AO27" s="17"/>
      <c r="AP27" s="17"/>
      <c r="AQ27" s="17" t="s">
        <v>91</v>
      </c>
      <c r="AR27" s="17" t="s">
        <v>91</v>
      </c>
      <c r="AS27" s="18" t="s">
        <v>143</v>
      </c>
      <c r="AT27" s="24" t="s">
        <v>119</v>
      </c>
      <c r="AU27" s="24" t="s">
        <v>119</v>
      </c>
      <c r="AV27" s="24" t="s">
        <v>119</v>
      </c>
      <c r="AW27" s="24" t="s">
        <v>119</v>
      </c>
      <c r="AX27" s="11" t="s">
        <v>91</v>
      </c>
      <c r="AY27" s="23"/>
    </row>
    <row r="28" spans="1:51" s="59" customFormat="1" ht="63.75" customHeight="1">
      <c r="A28" s="11">
        <v>7</v>
      </c>
      <c r="B28" s="11">
        <v>17</v>
      </c>
      <c r="C28" s="11" t="s">
        <v>79</v>
      </c>
      <c r="D28" s="11" t="s">
        <v>131</v>
      </c>
      <c r="E28" s="11" t="s">
        <v>98</v>
      </c>
      <c r="F28" s="11">
        <v>1</v>
      </c>
      <c r="G28" s="18" t="s">
        <v>150</v>
      </c>
      <c r="H28" s="18" t="s">
        <v>151</v>
      </c>
      <c r="I28" s="18" t="s">
        <v>152</v>
      </c>
      <c r="J28" s="11">
        <v>2</v>
      </c>
      <c r="K28" s="11"/>
      <c r="L28" s="11"/>
      <c r="M28" s="11" t="s">
        <v>138</v>
      </c>
      <c r="N28" s="11" t="s">
        <v>85</v>
      </c>
      <c r="O28" s="40"/>
      <c r="P28" s="40"/>
      <c r="Q28" s="16">
        <v>2916.2183100000002</v>
      </c>
      <c r="R28" s="11"/>
      <c r="S28" s="16">
        <v>2916.2183100000002</v>
      </c>
      <c r="T28" s="55">
        <f t="shared" si="5"/>
        <v>3441.1376058000001</v>
      </c>
      <c r="U28" s="17" t="s">
        <v>149</v>
      </c>
      <c r="V28" s="82" t="s">
        <v>139</v>
      </c>
      <c r="W28" s="17" t="s">
        <v>140</v>
      </c>
      <c r="X28" s="19">
        <v>42794</v>
      </c>
      <c r="Y28" s="19">
        <v>42825</v>
      </c>
      <c r="Z28" s="11"/>
      <c r="AA28" s="11"/>
      <c r="AB28" s="11"/>
      <c r="AC28" s="11"/>
      <c r="AD28" s="11" t="str">
        <f>G28</f>
        <v>Поставка бумаги для копировальных аппаратов</v>
      </c>
      <c r="AE28" s="33" t="s">
        <v>88</v>
      </c>
      <c r="AF28" s="18">
        <v>876</v>
      </c>
      <c r="AG28" s="11" t="s">
        <v>89</v>
      </c>
      <c r="AH28" s="10">
        <v>1</v>
      </c>
      <c r="AI28" s="11">
        <v>27000000000</v>
      </c>
      <c r="AJ28" s="11" t="s">
        <v>90</v>
      </c>
      <c r="AK28" s="19">
        <v>42855</v>
      </c>
      <c r="AL28" s="19">
        <v>42855</v>
      </c>
      <c r="AM28" s="19">
        <v>43190</v>
      </c>
      <c r="AN28" s="37">
        <v>2017</v>
      </c>
      <c r="AO28" s="11" t="s">
        <v>185</v>
      </c>
      <c r="AP28" s="58"/>
      <c r="AQ28" s="17" t="s">
        <v>91</v>
      </c>
      <c r="AR28" s="17" t="s">
        <v>91</v>
      </c>
      <c r="AS28" s="18" t="s">
        <v>143</v>
      </c>
      <c r="AT28" s="24" t="s">
        <v>119</v>
      </c>
      <c r="AU28" s="24" t="s">
        <v>119</v>
      </c>
      <c r="AV28" s="24" t="s">
        <v>119</v>
      </c>
      <c r="AW28" s="24" t="s">
        <v>119</v>
      </c>
      <c r="AX28" s="11" t="s">
        <v>91</v>
      </c>
      <c r="AY28" s="58"/>
    </row>
    <row r="29" spans="1:51" ht="63.75" customHeight="1">
      <c r="A29" s="60">
        <v>7</v>
      </c>
      <c r="B29" s="61">
        <v>18</v>
      </c>
      <c r="C29" s="60" t="s">
        <v>79</v>
      </c>
      <c r="D29" s="60" t="s">
        <v>131</v>
      </c>
      <c r="E29" s="60" t="s">
        <v>98</v>
      </c>
      <c r="F29" s="61">
        <v>1</v>
      </c>
      <c r="G29" s="63" t="s">
        <v>167</v>
      </c>
      <c r="H29" s="63" t="s">
        <v>170</v>
      </c>
      <c r="I29" s="64"/>
      <c r="J29" s="11">
        <v>2</v>
      </c>
      <c r="K29" s="11"/>
      <c r="L29" s="61"/>
      <c r="M29" s="60" t="s">
        <v>138</v>
      </c>
      <c r="N29" s="60" t="s">
        <v>85</v>
      </c>
      <c r="O29" s="65"/>
      <c r="P29" s="65"/>
      <c r="Q29" s="61">
        <v>423.7</v>
      </c>
      <c r="R29" s="66"/>
      <c r="S29" s="66">
        <f>Q29</f>
        <v>423.7</v>
      </c>
      <c r="T29" s="61">
        <f t="shared" si="5"/>
        <v>499.96599999999995</v>
      </c>
      <c r="U29" s="67" t="s">
        <v>149</v>
      </c>
      <c r="V29" s="83" t="s">
        <v>139</v>
      </c>
      <c r="W29" s="67" t="s">
        <v>140</v>
      </c>
      <c r="X29" s="68">
        <v>42794</v>
      </c>
      <c r="Y29" s="68">
        <v>42825</v>
      </c>
      <c r="Z29" s="61"/>
      <c r="AA29" s="61"/>
      <c r="AB29" s="61"/>
      <c r="AC29" s="65"/>
      <c r="AD29" s="63" t="str">
        <f>G29</f>
        <v>Поставка пломбирующих материалов</v>
      </c>
      <c r="AE29" s="69" t="s">
        <v>88</v>
      </c>
      <c r="AF29" s="70">
        <v>876</v>
      </c>
      <c r="AG29" s="60" t="s">
        <v>89</v>
      </c>
      <c r="AH29" s="71">
        <v>1</v>
      </c>
      <c r="AI29" s="60">
        <v>27000000000</v>
      </c>
      <c r="AJ29" s="60" t="s">
        <v>90</v>
      </c>
      <c r="AK29" s="68">
        <v>42855</v>
      </c>
      <c r="AL29" s="68">
        <v>42855</v>
      </c>
      <c r="AM29" s="72">
        <v>43190</v>
      </c>
      <c r="AN29" s="65">
        <v>2017</v>
      </c>
      <c r="AO29" s="61"/>
      <c r="AP29" s="62"/>
      <c r="AQ29" s="17" t="s">
        <v>91</v>
      </c>
      <c r="AR29" s="17" t="s">
        <v>91</v>
      </c>
      <c r="AS29" s="18" t="s">
        <v>143</v>
      </c>
      <c r="AT29" s="24" t="s">
        <v>119</v>
      </c>
      <c r="AU29" s="24" t="s">
        <v>119</v>
      </c>
      <c r="AV29" s="24" t="s">
        <v>119</v>
      </c>
      <c r="AW29" s="24" t="s">
        <v>119</v>
      </c>
      <c r="AX29" s="11" t="s">
        <v>91</v>
      </c>
      <c r="AY29" s="62"/>
    </row>
    <row r="30" spans="1:51" s="43" customFormat="1" ht="76.5" customHeight="1">
      <c r="A30" s="45">
        <v>7</v>
      </c>
      <c r="B30" s="11">
        <v>21</v>
      </c>
      <c r="C30" s="11" t="s">
        <v>79</v>
      </c>
      <c r="D30" s="11" t="s">
        <v>121</v>
      </c>
      <c r="E30" s="11" t="s">
        <v>122</v>
      </c>
      <c r="F30" s="11">
        <v>1</v>
      </c>
      <c r="G30" s="45" t="s">
        <v>176</v>
      </c>
      <c r="H30" s="45" t="s">
        <v>124</v>
      </c>
      <c r="I30" s="45" t="s">
        <v>125</v>
      </c>
      <c r="J30" s="11">
        <v>1</v>
      </c>
      <c r="K30" s="11">
        <v>5</v>
      </c>
      <c r="L30" s="11"/>
      <c r="M30" s="11" t="s">
        <v>126</v>
      </c>
      <c r="N30" s="11" t="s">
        <v>85</v>
      </c>
      <c r="O30" s="38" t="s">
        <v>146</v>
      </c>
      <c r="P30" s="39" t="s">
        <v>147</v>
      </c>
      <c r="Q30" s="46">
        <v>195000</v>
      </c>
      <c r="R30" s="16"/>
      <c r="S30" s="16">
        <f t="shared" ref="S30" si="6">Q30</f>
        <v>195000</v>
      </c>
      <c r="T30" s="47">
        <f t="shared" ref="T30" si="7">S30</f>
        <v>195000</v>
      </c>
      <c r="U30" s="11" t="s">
        <v>127</v>
      </c>
      <c r="V30" s="81" t="s">
        <v>86</v>
      </c>
      <c r="W30" s="45" t="s">
        <v>93</v>
      </c>
      <c r="X30" s="48">
        <v>42855</v>
      </c>
      <c r="Y30" s="48">
        <v>42855</v>
      </c>
      <c r="Z30" s="24"/>
      <c r="AA30" s="24"/>
      <c r="AB30" s="24"/>
      <c r="AC30" s="49"/>
      <c r="AD30" s="11" t="s">
        <v>128</v>
      </c>
      <c r="AE30" s="33" t="s">
        <v>88</v>
      </c>
      <c r="AF30" s="23">
        <v>384</v>
      </c>
      <c r="AG30" s="11" t="s">
        <v>129</v>
      </c>
      <c r="AH30" s="50">
        <f>T30</f>
        <v>195000</v>
      </c>
      <c r="AI30" s="11">
        <v>27000000000</v>
      </c>
      <c r="AJ30" s="60" t="s">
        <v>90</v>
      </c>
      <c r="AK30" s="51">
        <v>42886</v>
      </c>
      <c r="AL30" s="51">
        <f>AK30</f>
        <v>42886</v>
      </c>
      <c r="AM30" s="51">
        <f>AL30+3*365+1</f>
        <v>43982</v>
      </c>
      <c r="AN30" s="23" t="s">
        <v>130</v>
      </c>
      <c r="AO30" s="40" t="s">
        <v>186</v>
      </c>
      <c r="AP30" s="24"/>
      <c r="AQ30" s="11" t="s">
        <v>91</v>
      </c>
      <c r="AR30" s="11" t="s">
        <v>91</v>
      </c>
      <c r="AS30" s="23" t="s">
        <v>92</v>
      </c>
      <c r="AT30" s="24" t="s">
        <v>119</v>
      </c>
      <c r="AU30" s="24" t="s">
        <v>119</v>
      </c>
      <c r="AV30" s="24" t="s">
        <v>119</v>
      </c>
      <c r="AW30" s="24" t="s">
        <v>119</v>
      </c>
      <c r="AX30" s="11" t="s">
        <v>91</v>
      </c>
      <c r="AY30" s="23"/>
    </row>
    <row r="31" spans="1:51" s="43" customFormat="1" ht="76.5" customHeight="1">
      <c r="A31" s="45">
        <v>7</v>
      </c>
      <c r="B31" s="11">
        <v>22</v>
      </c>
      <c r="C31" s="11" t="s">
        <v>79</v>
      </c>
      <c r="D31" s="11" t="s">
        <v>121</v>
      </c>
      <c r="E31" s="11" t="s">
        <v>122</v>
      </c>
      <c r="F31" s="11">
        <v>1</v>
      </c>
      <c r="G31" s="45" t="s">
        <v>206</v>
      </c>
      <c r="H31" s="45" t="s">
        <v>124</v>
      </c>
      <c r="I31" s="45" t="s">
        <v>125</v>
      </c>
      <c r="J31" s="11">
        <v>1</v>
      </c>
      <c r="K31" s="11">
        <v>5</v>
      </c>
      <c r="L31" s="11"/>
      <c r="M31" s="11" t="s">
        <v>126</v>
      </c>
      <c r="N31" s="11" t="s">
        <v>85</v>
      </c>
      <c r="O31" s="38" t="s">
        <v>146</v>
      </c>
      <c r="P31" s="39" t="s">
        <v>147</v>
      </c>
      <c r="Q31" s="46">
        <f>400000*12/100*3.5</f>
        <v>168000</v>
      </c>
      <c r="R31" s="16"/>
      <c r="S31" s="16">
        <f t="shared" ref="S31" si="8">Q31</f>
        <v>168000</v>
      </c>
      <c r="T31" s="47">
        <f t="shared" ref="T31:T33" si="9">S31</f>
        <v>168000</v>
      </c>
      <c r="U31" s="11" t="s">
        <v>178</v>
      </c>
      <c r="V31" s="81" t="s">
        <v>86</v>
      </c>
      <c r="W31" s="17" t="s">
        <v>94</v>
      </c>
      <c r="X31" s="48">
        <v>42825</v>
      </c>
      <c r="Y31" s="48">
        <v>42825</v>
      </c>
      <c r="Z31" s="17" t="s">
        <v>183</v>
      </c>
      <c r="AA31" s="24" t="s">
        <v>182</v>
      </c>
      <c r="AB31" s="24">
        <v>7831000122</v>
      </c>
      <c r="AC31" s="50">
        <v>775143001</v>
      </c>
      <c r="AD31" s="11" t="s">
        <v>208</v>
      </c>
      <c r="AE31" s="33" t="s">
        <v>88</v>
      </c>
      <c r="AF31" s="23">
        <v>384</v>
      </c>
      <c r="AG31" s="11" t="s">
        <v>129</v>
      </c>
      <c r="AH31" s="50">
        <f>T31</f>
        <v>168000</v>
      </c>
      <c r="AI31" s="11">
        <v>27000000000</v>
      </c>
      <c r="AJ31" s="60" t="s">
        <v>90</v>
      </c>
      <c r="AK31" s="51">
        <v>42825</v>
      </c>
      <c r="AL31" s="51">
        <f>AK31</f>
        <v>42825</v>
      </c>
      <c r="AM31" s="51" t="s">
        <v>179</v>
      </c>
      <c r="AN31" s="23" t="s">
        <v>180</v>
      </c>
      <c r="AO31" s="11" t="s">
        <v>181</v>
      </c>
      <c r="AP31" s="24"/>
      <c r="AQ31" s="11" t="s">
        <v>91</v>
      </c>
      <c r="AR31" s="11" t="s">
        <v>91</v>
      </c>
      <c r="AS31" s="23" t="s">
        <v>92</v>
      </c>
      <c r="AT31" s="24" t="s">
        <v>119</v>
      </c>
      <c r="AU31" s="24" t="s">
        <v>119</v>
      </c>
      <c r="AV31" s="24" t="s">
        <v>119</v>
      </c>
      <c r="AW31" s="24" t="s">
        <v>119</v>
      </c>
      <c r="AX31" s="11" t="s">
        <v>91</v>
      </c>
      <c r="AY31" s="23"/>
    </row>
    <row r="32" spans="1:51" s="59" customFormat="1" ht="63.75" customHeight="1">
      <c r="A32" s="11">
        <v>7</v>
      </c>
      <c r="B32" s="11">
        <v>23</v>
      </c>
      <c r="C32" s="11" t="s">
        <v>79</v>
      </c>
      <c r="D32" s="11" t="s">
        <v>131</v>
      </c>
      <c r="E32" s="11" t="s">
        <v>98</v>
      </c>
      <c r="F32" s="11">
        <v>1</v>
      </c>
      <c r="G32" s="18" t="s">
        <v>150</v>
      </c>
      <c r="H32" s="18" t="s">
        <v>151</v>
      </c>
      <c r="I32" s="18" t="s">
        <v>152</v>
      </c>
      <c r="J32" s="11">
        <v>2</v>
      </c>
      <c r="K32" s="11"/>
      <c r="L32" s="11"/>
      <c r="M32" s="11" t="s">
        <v>138</v>
      </c>
      <c r="N32" s="11" t="s">
        <v>85</v>
      </c>
      <c r="O32" s="40"/>
      <c r="P32" s="40"/>
      <c r="Q32" s="16">
        <v>2916.2183100000002</v>
      </c>
      <c r="R32" s="11"/>
      <c r="S32" s="16">
        <v>2916.2183100000002</v>
      </c>
      <c r="T32" s="55">
        <f t="shared" ref="T32" si="10">S32*1.18</f>
        <v>3441.1376058000001</v>
      </c>
      <c r="U32" s="17" t="s">
        <v>149</v>
      </c>
      <c r="V32" s="82" t="s">
        <v>139</v>
      </c>
      <c r="W32" s="17" t="s">
        <v>140</v>
      </c>
      <c r="X32" s="19">
        <v>42855</v>
      </c>
      <c r="Y32" s="19">
        <v>42855</v>
      </c>
      <c r="Z32" s="11"/>
      <c r="AA32" s="11"/>
      <c r="AB32" s="11"/>
      <c r="AC32" s="11"/>
      <c r="AD32" s="11" t="str">
        <f>G32</f>
        <v>Поставка бумаги для копировальных аппаратов</v>
      </c>
      <c r="AE32" s="33" t="s">
        <v>88</v>
      </c>
      <c r="AF32" s="18">
        <v>876</v>
      </c>
      <c r="AG32" s="11" t="s">
        <v>89</v>
      </c>
      <c r="AH32" s="10">
        <v>1</v>
      </c>
      <c r="AI32" s="11">
        <v>27000000000</v>
      </c>
      <c r="AJ32" s="11" t="s">
        <v>90</v>
      </c>
      <c r="AK32" s="19">
        <v>42855</v>
      </c>
      <c r="AL32" s="19">
        <v>42855</v>
      </c>
      <c r="AM32" s="19">
        <v>43190</v>
      </c>
      <c r="AN32" s="37">
        <v>2017</v>
      </c>
      <c r="AO32" s="11" t="s">
        <v>184</v>
      </c>
      <c r="AP32" s="58"/>
      <c r="AQ32" s="17" t="s">
        <v>91</v>
      </c>
      <c r="AR32" s="17" t="s">
        <v>91</v>
      </c>
      <c r="AS32" s="18" t="s">
        <v>143</v>
      </c>
      <c r="AT32" s="24" t="s">
        <v>119</v>
      </c>
      <c r="AU32" s="24" t="s">
        <v>119</v>
      </c>
      <c r="AV32" s="24" t="s">
        <v>119</v>
      </c>
      <c r="AW32" s="24" t="s">
        <v>119</v>
      </c>
      <c r="AX32" s="11" t="s">
        <v>91</v>
      </c>
      <c r="AY32" s="58"/>
    </row>
    <row r="33" spans="1:51" s="2" customFormat="1" ht="76.5" customHeight="1">
      <c r="A33" s="113">
        <v>7</v>
      </c>
      <c r="B33" s="114">
        <v>24</v>
      </c>
      <c r="C33" s="115" t="s">
        <v>79</v>
      </c>
      <c r="D33" s="11" t="s">
        <v>121</v>
      </c>
      <c r="E33" s="11" t="s">
        <v>122</v>
      </c>
      <c r="F33" s="11">
        <v>1</v>
      </c>
      <c r="G33" s="45" t="s">
        <v>123</v>
      </c>
      <c r="H33" s="45" t="s">
        <v>124</v>
      </c>
      <c r="I33" s="45" t="s">
        <v>125</v>
      </c>
      <c r="J33" s="11">
        <v>1</v>
      </c>
      <c r="K33" s="11">
        <v>5</v>
      </c>
      <c r="L33" s="11"/>
      <c r="M33" s="11" t="s">
        <v>126</v>
      </c>
      <c r="N33" s="11" t="s">
        <v>85</v>
      </c>
      <c r="O33" s="38" t="s">
        <v>146</v>
      </c>
      <c r="P33" s="39" t="s">
        <v>147</v>
      </c>
      <c r="Q33" s="53">
        <v>58500</v>
      </c>
      <c r="R33" s="66">
        <v>148200</v>
      </c>
      <c r="S33" s="103">
        <f>Q33</f>
        <v>58500</v>
      </c>
      <c r="T33" s="47">
        <f t="shared" si="9"/>
        <v>58500</v>
      </c>
      <c r="U33" s="60" t="s">
        <v>127</v>
      </c>
      <c r="V33" s="81" t="s">
        <v>86</v>
      </c>
      <c r="W33" s="45" t="s">
        <v>93</v>
      </c>
      <c r="X33" s="101">
        <v>42855</v>
      </c>
      <c r="Y33" s="101">
        <f t="shared" ref="Y33" si="11">X33+61</f>
        <v>42916</v>
      </c>
      <c r="Z33" s="67"/>
      <c r="AA33" s="67"/>
      <c r="AB33" s="67"/>
      <c r="AC33" s="111"/>
      <c r="AD33" s="11" t="s">
        <v>128</v>
      </c>
      <c r="AE33" s="33" t="s">
        <v>88</v>
      </c>
      <c r="AF33" s="23">
        <v>384</v>
      </c>
      <c r="AG33" s="11" t="s">
        <v>129</v>
      </c>
      <c r="AH33" s="50">
        <f>T33</f>
        <v>58500</v>
      </c>
      <c r="AI33" s="11">
        <v>27000000000</v>
      </c>
      <c r="AJ33" s="60" t="s">
        <v>90</v>
      </c>
      <c r="AK33" s="102">
        <f>Y33+30</f>
        <v>42946</v>
      </c>
      <c r="AL33" s="102">
        <f>AK33</f>
        <v>42946</v>
      </c>
      <c r="AM33" s="102">
        <f>AL33+3*365+1</f>
        <v>44042</v>
      </c>
      <c r="AN33" s="23" t="s">
        <v>130</v>
      </c>
      <c r="AO33" s="63" t="s">
        <v>174</v>
      </c>
      <c r="AP33" s="24"/>
      <c r="AQ33" s="11" t="s">
        <v>91</v>
      </c>
      <c r="AR33" s="11" t="s">
        <v>91</v>
      </c>
      <c r="AS33" s="23" t="s">
        <v>92</v>
      </c>
      <c r="AT33" s="24" t="s">
        <v>119</v>
      </c>
      <c r="AU33" s="24" t="s">
        <v>119</v>
      </c>
      <c r="AV33" s="24" t="s">
        <v>119</v>
      </c>
      <c r="AW33" s="24" t="s">
        <v>119</v>
      </c>
      <c r="AX33" s="11" t="s">
        <v>91</v>
      </c>
      <c r="AY33" s="23"/>
    </row>
    <row r="34" spans="1:51" s="43" customFormat="1" ht="76.5" customHeight="1">
      <c r="A34" s="45">
        <v>7</v>
      </c>
      <c r="B34" s="11">
        <v>25</v>
      </c>
      <c r="C34" s="11" t="s">
        <v>79</v>
      </c>
      <c r="D34" s="11" t="s">
        <v>121</v>
      </c>
      <c r="E34" s="11" t="s">
        <v>122</v>
      </c>
      <c r="F34" s="11">
        <v>1</v>
      </c>
      <c r="G34" s="45" t="s">
        <v>193</v>
      </c>
      <c r="H34" s="45" t="s">
        <v>124</v>
      </c>
      <c r="I34" s="45" t="s">
        <v>125</v>
      </c>
      <c r="J34" s="11">
        <v>1</v>
      </c>
      <c r="K34" s="11">
        <v>5</v>
      </c>
      <c r="L34" s="11"/>
      <c r="M34" s="11" t="s">
        <v>126</v>
      </c>
      <c r="N34" s="11" t="s">
        <v>85</v>
      </c>
      <c r="O34" s="38" t="s">
        <v>146</v>
      </c>
      <c r="P34" s="39" t="s">
        <v>147</v>
      </c>
      <c r="Q34" s="46">
        <v>39000</v>
      </c>
      <c r="R34" s="16"/>
      <c r="S34" s="16">
        <f t="shared" ref="S34:S36" si="12">Q34</f>
        <v>39000</v>
      </c>
      <c r="T34" s="47">
        <f t="shared" ref="T34:T36" si="13">S34</f>
        <v>39000</v>
      </c>
      <c r="U34" s="11" t="s">
        <v>127</v>
      </c>
      <c r="V34" s="81" t="s">
        <v>86</v>
      </c>
      <c r="W34" s="45" t="s">
        <v>93</v>
      </c>
      <c r="X34" s="48">
        <v>42916</v>
      </c>
      <c r="Y34" s="48">
        <v>42947</v>
      </c>
      <c r="Z34" s="24"/>
      <c r="AA34" s="24"/>
      <c r="AB34" s="24"/>
      <c r="AC34" s="49"/>
      <c r="AD34" s="11" t="s">
        <v>128</v>
      </c>
      <c r="AE34" s="33" t="s">
        <v>88</v>
      </c>
      <c r="AF34" s="23">
        <v>384</v>
      </c>
      <c r="AG34" s="11" t="s">
        <v>129</v>
      </c>
      <c r="AH34" s="50">
        <f>T34</f>
        <v>39000</v>
      </c>
      <c r="AI34" s="11">
        <v>27000000000</v>
      </c>
      <c r="AJ34" s="14" t="s">
        <v>90</v>
      </c>
      <c r="AK34" s="51">
        <v>42978</v>
      </c>
      <c r="AL34" s="51">
        <f>AK34</f>
        <v>42978</v>
      </c>
      <c r="AM34" s="51">
        <f>AL34+3*365+1</f>
        <v>44074</v>
      </c>
      <c r="AN34" s="23" t="s">
        <v>130</v>
      </c>
      <c r="AO34" s="45" t="s">
        <v>190</v>
      </c>
      <c r="AP34" s="24"/>
      <c r="AQ34" s="11" t="s">
        <v>91</v>
      </c>
      <c r="AR34" s="11" t="s">
        <v>91</v>
      </c>
      <c r="AS34" s="23" t="s">
        <v>92</v>
      </c>
      <c r="AT34" s="24" t="s">
        <v>119</v>
      </c>
      <c r="AU34" s="24" t="s">
        <v>119</v>
      </c>
      <c r="AV34" s="24" t="s">
        <v>119</v>
      </c>
      <c r="AW34" s="24" t="s">
        <v>119</v>
      </c>
      <c r="AX34" s="11" t="s">
        <v>91</v>
      </c>
      <c r="AY34" s="23"/>
    </row>
    <row r="35" spans="1:51" s="43" customFormat="1" ht="76.5" customHeight="1">
      <c r="A35" s="45">
        <v>7</v>
      </c>
      <c r="B35" s="11">
        <v>26</v>
      </c>
      <c r="C35" s="11" t="s">
        <v>79</v>
      </c>
      <c r="D35" s="11" t="s">
        <v>121</v>
      </c>
      <c r="E35" s="11" t="s">
        <v>122</v>
      </c>
      <c r="F35" s="11">
        <v>1</v>
      </c>
      <c r="G35" s="45" t="s">
        <v>193</v>
      </c>
      <c r="H35" s="45" t="s">
        <v>124</v>
      </c>
      <c r="I35" s="45" t="s">
        <v>125</v>
      </c>
      <c r="J35" s="11">
        <v>1</v>
      </c>
      <c r="K35" s="11">
        <v>5</v>
      </c>
      <c r="L35" s="11"/>
      <c r="M35" s="11" t="s">
        <v>126</v>
      </c>
      <c r="N35" s="11" t="s">
        <v>85</v>
      </c>
      <c r="O35" s="38" t="s">
        <v>146</v>
      </c>
      <c r="P35" s="39" t="s">
        <v>147</v>
      </c>
      <c r="Q35" s="46">
        <v>39000</v>
      </c>
      <c r="R35" s="16"/>
      <c r="S35" s="16">
        <f t="shared" si="12"/>
        <v>39000</v>
      </c>
      <c r="T35" s="47">
        <f t="shared" si="13"/>
        <v>39000</v>
      </c>
      <c r="U35" s="11" t="s">
        <v>127</v>
      </c>
      <c r="V35" s="81" t="s">
        <v>86</v>
      </c>
      <c r="W35" s="45" t="s">
        <v>93</v>
      </c>
      <c r="X35" s="48">
        <v>42916</v>
      </c>
      <c r="Y35" s="48">
        <v>42947</v>
      </c>
      <c r="Z35" s="24"/>
      <c r="AA35" s="24"/>
      <c r="AB35" s="24"/>
      <c r="AC35" s="49"/>
      <c r="AD35" s="11" t="s">
        <v>128</v>
      </c>
      <c r="AE35" s="33" t="s">
        <v>88</v>
      </c>
      <c r="AF35" s="23">
        <v>384</v>
      </c>
      <c r="AG35" s="11" t="s">
        <v>129</v>
      </c>
      <c r="AH35" s="50">
        <f>T35</f>
        <v>39000</v>
      </c>
      <c r="AI35" s="11">
        <v>27000000000</v>
      </c>
      <c r="AJ35" s="14" t="s">
        <v>90</v>
      </c>
      <c r="AK35" s="51">
        <v>42978</v>
      </c>
      <c r="AL35" s="51">
        <f t="shared" ref="AL35:AL36" si="14">AK35</f>
        <v>42978</v>
      </c>
      <c r="AM35" s="51">
        <f t="shared" ref="AM35:AM36" si="15">AL35+3*365+1</f>
        <v>44074</v>
      </c>
      <c r="AN35" s="23" t="s">
        <v>130</v>
      </c>
      <c r="AO35" s="45" t="s">
        <v>190</v>
      </c>
      <c r="AP35" s="24"/>
      <c r="AQ35" s="11" t="s">
        <v>91</v>
      </c>
      <c r="AR35" s="11" t="s">
        <v>91</v>
      </c>
      <c r="AS35" s="23" t="s">
        <v>92</v>
      </c>
      <c r="AT35" s="24" t="s">
        <v>119</v>
      </c>
      <c r="AU35" s="24" t="s">
        <v>119</v>
      </c>
      <c r="AV35" s="24" t="s">
        <v>119</v>
      </c>
      <c r="AW35" s="24" t="s">
        <v>119</v>
      </c>
      <c r="AX35" s="11" t="s">
        <v>91</v>
      </c>
      <c r="AY35" s="23"/>
    </row>
    <row r="36" spans="1:51" s="25" customFormat="1" ht="76.5" customHeight="1">
      <c r="A36" s="45">
        <v>7</v>
      </c>
      <c r="B36" s="11">
        <v>27</v>
      </c>
      <c r="C36" s="11" t="s">
        <v>79</v>
      </c>
      <c r="D36" s="11" t="s">
        <v>121</v>
      </c>
      <c r="E36" s="11" t="s">
        <v>122</v>
      </c>
      <c r="F36" s="11">
        <v>1</v>
      </c>
      <c r="G36" s="45" t="s">
        <v>193</v>
      </c>
      <c r="H36" s="45" t="s">
        <v>124</v>
      </c>
      <c r="I36" s="45" t="s">
        <v>125</v>
      </c>
      <c r="J36" s="11">
        <v>1</v>
      </c>
      <c r="K36" s="11">
        <v>5</v>
      </c>
      <c r="L36" s="11"/>
      <c r="M36" s="11" t="s">
        <v>126</v>
      </c>
      <c r="N36" s="11" t="s">
        <v>85</v>
      </c>
      <c r="O36" s="38" t="s">
        <v>146</v>
      </c>
      <c r="P36" s="39" t="s">
        <v>147</v>
      </c>
      <c r="Q36" s="46">
        <v>78000</v>
      </c>
      <c r="R36" s="16"/>
      <c r="S36" s="16">
        <f t="shared" si="12"/>
        <v>78000</v>
      </c>
      <c r="T36" s="47">
        <f t="shared" si="13"/>
        <v>78000</v>
      </c>
      <c r="U36" s="11" t="s">
        <v>127</v>
      </c>
      <c r="V36" s="81" t="s">
        <v>86</v>
      </c>
      <c r="W36" s="45" t="s">
        <v>93</v>
      </c>
      <c r="X36" s="48">
        <v>42916</v>
      </c>
      <c r="Y36" s="48">
        <v>42947</v>
      </c>
      <c r="Z36" s="17"/>
      <c r="AA36" s="17"/>
      <c r="AB36" s="17"/>
      <c r="AC36" s="49"/>
      <c r="AD36" s="11" t="s">
        <v>128</v>
      </c>
      <c r="AE36" s="33" t="s">
        <v>88</v>
      </c>
      <c r="AF36" s="23">
        <v>384</v>
      </c>
      <c r="AG36" s="11" t="s">
        <v>129</v>
      </c>
      <c r="AH36" s="50">
        <f>T36</f>
        <v>78000</v>
      </c>
      <c r="AI36" s="11">
        <v>27000000000</v>
      </c>
      <c r="AJ36" s="115" t="s">
        <v>90</v>
      </c>
      <c r="AK36" s="51">
        <v>42978</v>
      </c>
      <c r="AL36" s="51">
        <f t="shared" si="14"/>
        <v>42978</v>
      </c>
      <c r="AM36" s="51">
        <f t="shared" si="15"/>
        <v>44074</v>
      </c>
      <c r="AN36" s="23" t="s">
        <v>130</v>
      </c>
      <c r="AO36" s="45" t="s">
        <v>168</v>
      </c>
      <c r="AP36" s="24"/>
      <c r="AQ36" s="11" t="s">
        <v>91</v>
      </c>
      <c r="AR36" s="11" t="s">
        <v>91</v>
      </c>
      <c r="AS36" s="23" t="s">
        <v>92</v>
      </c>
      <c r="AT36" s="24" t="s">
        <v>119</v>
      </c>
      <c r="AU36" s="24" t="s">
        <v>119</v>
      </c>
      <c r="AV36" s="24" t="s">
        <v>119</v>
      </c>
      <c r="AW36" s="24" t="s">
        <v>119</v>
      </c>
      <c r="AX36" s="11" t="s">
        <v>91</v>
      </c>
      <c r="AY36" s="23"/>
    </row>
    <row r="37" spans="1:51" s="2" customFormat="1" ht="76.5" customHeight="1">
      <c r="A37" s="113">
        <v>7</v>
      </c>
      <c r="B37" s="114">
        <v>28</v>
      </c>
      <c r="C37" s="115" t="s">
        <v>79</v>
      </c>
      <c r="D37" s="115" t="s">
        <v>191</v>
      </c>
      <c r="E37" s="11" t="s">
        <v>81</v>
      </c>
      <c r="F37" s="115">
        <v>1</v>
      </c>
      <c r="G37" s="115" t="s">
        <v>192</v>
      </c>
      <c r="H37" s="113">
        <v>68</v>
      </c>
      <c r="I37" s="113">
        <v>68</v>
      </c>
      <c r="J37" s="115">
        <v>1</v>
      </c>
      <c r="K37" s="133">
        <v>11</v>
      </c>
      <c r="L37" s="115"/>
      <c r="M37" s="11" t="s">
        <v>138</v>
      </c>
      <c r="N37" s="11" t="s">
        <v>85</v>
      </c>
      <c r="O37" s="123"/>
      <c r="P37" s="116"/>
      <c r="Q37" s="124">
        <v>802.83600000000001</v>
      </c>
      <c r="R37" s="117"/>
      <c r="S37" s="118">
        <f>Q37</f>
        <v>802.83600000000001</v>
      </c>
      <c r="T37" s="118">
        <f>Q37</f>
        <v>802.83600000000001</v>
      </c>
      <c r="U37" s="11" t="s">
        <v>178</v>
      </c>
      <c r="V37" s="125"/>
      <c r="W37" s="17" t="s">
        <v>94</v>
      </c>
      <c r="X37" s="126">
        <v>42916</v>
      </c>
      <c r="Y37" s="126">
        <v>42916</v>
      </c>
      <c r="Z37" s="17" t="s">
        <v>187</v>
      </c>
      <c r="AA37" s="114" t="s">
        <v>188</v>
      </c>
      <c r="AB37" s="131">
        <v>390100009115</v>
      </c>
      <c r="AC37" s="132"/>
      <c r="AD37" s="115" t="s">
        <v>189</v>
      </c>
      <c r="AE37" s="127"/>
      <c r="AF37" s="18">
        <v>876</v>
      </c>
      <c r="AG37" s="11" t="s">
        <v>89</v>
      </c>
      <c r="AH37" s="129">
        <v>1</v>
      </c>
      <c r="AI37" s="11">
        <v>27000000000</v>
      </c>
      <c r="AJ37" s="60" t="s">
        <v>90</v>
      </c>
      <c r="AK37" s="130">
        <v>42916</v>
      </c>
      <c r="AL37" s="130">
        <v>42916</v>
      </c>
      <c r="AM37" s="130">
        <v>42855</v>
      </c>
      <c r="AN37" s="128">
        <v>2017</v>
      </c>
      <c r="AO37" s="113"/>
      <c r="AP37" s="119"/>
      <c r="AQ37" s="112"/>
      <c r="AR37" s="112"/>
      <c r="AS37" s="97"/>
      <c r="AT37" s="119"/>
      <c r="AU37" s="119"/>
      <c r="AV37" s="119"/>
      <c r="AW37" s="119"/>
      <c r="AX37" s="112"/>
      <c r="AY37" s="97"/>
    </row>
    <row r="38" spans="1:51" s="2" customFormat="1" ht="63">
      <c r="A38" s="136">
        <v>7</v>
      </c>
      <c r="B38" s="137">
        <v>29</v>
      </c>
      <c r="C38" s="138" t="s">
        <v>79</v>
      </c>
      <c r="D38" s="138" t="s">
        <v>131</v>
      </c>
      <c r="E38" s="138" t="s">
        <v>81</v>
      </c>
      <c r="F38" s="138">
        <v>1</v>
      </c>
      <c r="G38" s="138" t="s">
        <v>196</v>
      </c>
      <c r="H38" s="138" t="s">
        <v>137</v>
      </c>
      <c r="I38" s="138" t="s">
        <v>137</v>
      </c>
      <c r="J38" s="138">
        <v>1</v>
      </c>
      <c r="K38" s="138">
        <v>5</v>
      </c>
      <c r="L38" s="138"/>
      <c r="M38" s="138" t="s">
        <v>138</v>
      </c>
      <c r="N38" s="138" t="s">
        <v>85</v>
      </c>
      <c r="O38" s="139"/>
      <c r="P38" s="140"/>
      <c r="Q38" s="141">
        <v>362.39400000000001</v>
      </c>
      <c r="R38" s="142"/>
      <c r="S38" s="143">
        <f>Q38</f>
        <v>362.39400000000001</v>
      </c>
      <c r="T38" s="143">
        <f>Q38</f>
        <v>362.39400000000001</v>
      </c>
      <c r="U38" s="138" t="s">
        <v>178</v>
      </c>
      <c r="V38" s="135"/>
      <c r="W38" s="137" t="s">
        <v>94</v>
      </c>
      <c r="X38" s="144">
        <v>42825</v>
      </c>
      <c r="Y38" s="144">
        <v>42825</v>
      </c>
      <c r="Z38" s="137" t="s">
        <v>197</v>
      </c>
      <c r="AA38" s="137" t="s">
        <v>198</v>
      </c>
      <c r="AB38" s="145">
        <v>7710026574</v>
      </c>
      <c r="AC38" s="145">
        <v>997950001</v>
      </c>
      <c r="AD38" s="146" t="s">
        <v>141</v>
      </c>
      <c r="AE38" s="147" t="s">
        <v>88</v>
      </c>
      <c r="AF38" s="148">
        <v>796</v>
      </c>
      <c r="AG38" s="138" t="s">
        <v>142</v>
      </c>
      <c r="AH38" s="149">
        <v>10</v>
      </c>
      <c r="AI38" s="138">
        <v>27000000000</v>
      </c>
      <c r="AJ38" s="138" t="s">
        <v>90</v>
      </c>
      <c r="AK38" s="150">
        <v>42825</v>
      </c>
      <c r="AL38" s="150">
        <v>42825</v>
      </c>
      <c r="AM38" s="150">
        <v>43190</v>
      </c>
      <c r="AN38" s="151">
        <v>2017</v>
      </c>
      <c r="AO38" s="136" t="s">
        <v>199</v>
      </c>
      <c r="AP38" s="119"/>
      <c r="AQ38" s="134"/>
      <c r="AR38" s="134"/>
      <c r="AS38" s="97"/>
      <c r="AT38" s="119"/>
      <c r="AU38" s="119"/>
      <c r="AV38" s="119"/>
      <c r="AW38" s="119"/>
      <c r="AX38" s="134"/>
      <c r="AY38" s="97"/>
    </row>
    <row r="39" spans="1:51" s="25" customFormat="1" ht="124.5" customHeight="1">
      <c r="A39" s="11">
        <v>4</v>
      </c>
      <c r="B39" s="11">
        <v>30</v>
      </c>
      <c r="C39" s="11" t="s">
        <v>79</v>
      </c>
      <c r="D39" s="11" t="s">
        <v>105</v>
      </c>
      <c r="E39" s="11" t="s">
        <v>106</v>
      </c>
      <c r="F39" s="11">
        <v>1</v>
      </c>
      <c r="G39" s="11" t="s">
        <v>107</v>
      </c>
      <c r="H39" s="15" t="s">
        <v>110</v>
      </c>
      <c r="I39" s="11" t="s">
        <v>110</v>
      </c>
      <c r="J39" s="10">
        <v>2</v>
      </c>
      <c r="K39" s="26"/>
      <c r="L39" s="11"/>
      <c r="M39" s="11" t="s">
        <v>84</v>
      </c>
      <c r="N39" s="11" t="s">
        <v>85</v>
      </c>
      <c r="O39" s="11" t="s">
        <v>163</v>
      </c>
      <c r="P39" s="31" t="s">
        <v>164</v>
      </c>
      <c r="Q39" s="16">
        <v>3518.8519999999999</v>
      </c>
      <c r="R39" s="27"/>
      <c r="S39" s="16">
        <f t="shared" ref="S39" si="16">Q39</f>
        <v>3518.8519999999999</v>
      </c>
      <c r="T39" s="55">
        <f>S39*1.18</f>
        <v>4152.2453599999999</v>
      </c>
      <c r="U39" s="11" t="s">
        <v>60</v>
      </c>
      <c r="V39" s="80" t="s">
        <v>86</v>
      </c>
      <c r="W39" s="10" t="s">
        <v>93</v>
      </c>
      <c r="X39" s="19">
        <v>42947</v>
      </c>
      <c r="Y39" s="32">
        <f>X39+30</f>
        <v>42977</v>
      </c>
      <c r="Z39" s="17"/>
      <c r="AA39" s="17"/>
      <c r="AB39" s="17"/>
      <c r="AC39" s="20"/>
      <c r="AD39" s="11" t="s">
        <v>117</v>
      </c>
      <c r="AE39" s="33" t="s">
        <v>88</v>
      </c>
      <c r="AF39" s="11">
        <v>876</v>
      </c>
      <c r="AG39" s="11" t="s">
        <v>89</v>
      </c>
      <c r="AH39" s="11">
        <v>1</v>
      </c>
      <c r="AI39" s="11">
        <v>27000000000</v>
      </c>
      <c r="AJ39" s="11" t="s">
        <v>90</v>
      </c>
      <c r="AK39" s="19">
        <v>42978</v>
      </c>
      <c r="AL39" s="19">
        <f>AK39</f>
        <v>42978</v>
      </c>
      <c r="AM39" s="19">
        <v>43343</v>
      </c>
      <c r="AN39" s="10">
        <v>2017</v>
      </c>
      <c r="AO39" s="17"/>
      <c r="AP39" s="34"/>
      <c r="AQ39" s="17" t="s">
        <v>91</v>
      </c>
      <c r="AR39" s="17" t="s">
        <v>91</v>
      </c>
      <c r="AS39" s="18" t="s">
        <v>92</v>
      </c>
      <c r="AT39" s="24" t="s">
        <v>119</v>
      </c>
      <c r="AU39" s="24" t="s">
        <v>119</v>
      </c>
      <c r="AV39" s="24" t="s">
        <v>119</v>
      </c>
      <c r="AW39" s="24" t="s">
        <v>119</v>
      </c>
      <c r="AX39" s="24" t="s">
        <v>120</v>
      </c>
      <c r="AY39" s="23"/>
    </row>
    <row r="40" spans="1:51" s="25" customFormat="1" ht="124.5" customHeight="1">
      <c r="A40" s="138">
        <v>7</v>
      </c>
      <c r="B40" s="138">
        <v>31</v>
      </c>
      <c r="C40" s="138" t="s">
        <v>79</v>
      </c>
      <c r="D40" s="138" t="s">
        <v>191</v>
      </c>
      <c r="E40" s="138" t="s">
        <v>81</v>
      </c>
      <c r="F40" s="138">
        <v>1</v>
      </c>
      <c r="G40" s="138" t="s">
        <v>200</v>
      </c>
      <c r="H40" s="158" t="s">
        <v>203</v>
      </c>
      <c r="I40" s="138" t="s">
        <v>204</v>
      </c>
      <c r="J40" s="159">
        <v>2</v>
      </c>
      <c r="K40" s="160"/>
      <c r="L40" s="138"/>
      <c r="M40" s="138" t="s">
        <v>126</v>
      </c>
      <c r="N40" s="138" t="s">
        <v>85</v>
      </c>
      <c r="O40" s="138"/>
      <c r="P40" s="161"/>
      <c r="Q40" s="142">
        <f>S40</f>
        <v>4237.2881355932204</v>
      </c>
      <c r="R40" s="162"/>
      <c r="S40" s="142">
        <f>5000-(5000*18/118)</f>
        <v>4237.2881355932204</v>
      </c>
      <c r="T40" s="168">
        <v>5000</v>
      </c>
      <c r="U40" s="138" t="s">
        <v>201</v>
      </c>
      <c r="V40" s="92"/>
      <c r="W40" s="159" t="s">
        <v>93</v>
      </c>
      <c r="X40" s="163">
        <v>43008</v>
      </c>
      <c r="Y40" s="164" t="s">
        <v>202</v>
      </c>
      <c r="Z40" s="137"/>
      <c r="AA40" s="137"/>
      <c r="AB40" s="137"/>
      <c r="AC40" s="165"/>
      <c r="AD40" s="138" t="str">
        <f>G40</f>
        <v>Правовое сопровождение в части взыскания дебиторской задолженности в судебном порядке</v>
      </c>
      <c r="AE40" s="147" t="s">
        <v>88</v>
      </c>
      <c r="AF40" s="138">
        <v>876</v>
      </c>
      <c r="AG40" s="138" t="s">
        <v>89</v>
      </c>
      <c r="AH40" s="138">
        <v>1</v>
      </c>
      <c r="AI40" s="138">
        <v>27000000000</v>
      </c>
      <c r="AJ40" s="138" t="s">
        <v>90</v>
      </c>
      <c r="AK40" s="163">
        <v>43100</v>
      </c>
      <c r="AL40" s="163">
        <v>43100</v>
      </c>
      <c r="AM40" s="163">
        <v>43830</v>
      </c>
      <c r="AN40" s="159" t="s">
        <v>205</v>
      </c>
      <c r="AO40" s="137"/>
      <c r="AP40" s="145"/>
      <c r="AQ40" s="114"/>
      <c r="AR40" s="114"/>
      <c r="AS40" s="156"/>
      <c r="AT40" s="157"/>
      <c r="AU40" s="157"/>
      <c r="AV40" s="157"/>
      <c r="AW40" s="157"/>
      <c r="AX40" s="157"/>
      <c r="AY40" s="128"/>
    </row>
    <row r="41" spans="1:51" s="25" customFormat="1" ht="124.5" customHeight="1">
      <c r="A41" s="115">
        <v>7</v>
      </c>
      <c r="B41" s="115">
        <v>32</v>
      </c>
      <c r="C41" s="115" t="s">
        <v>79</v>
      </c>
      <c r="D41" s="11" t="s">
        <v>121</v>
      </c>
      <c r="E41" s="11" t="s">
        <v>122</v>
      </c>
      <c r="F41" s="115">
        <v>1</v>
      </c>
      <c r="G41" s="45" t="s">
        <v>206</v>
      </c>
      <c r="H41" s="45" t="s">
        <v>210</v>
      </c>
      <c r="I41" s="45" t="s">
        <v>125</v>
      </c>
      <c r="J41" s="11">
        <v>1</v>
      </c>
      <c r="K41" s="11">
        <v>5</v>
      </c>
      <c r="L41" s="115"/>
      <c r="M41" s="11" t="s">
        <v>126</v>
      </c>
      <c r="N41" s="11" t="s">
        <v>85</v>
      </c>
      <c r="O41" s="38" t="s">
        <v>146</v>
      </c>
      <c r="P41" s="39" t="s">
        <v>147</v>
      </c>
      <c r="Q41" s="117">
        <v>12000</v>
      </c>
      <c r="R41" s="166"/>
      <c r="S41" s="117">
        <v>12000</v>
      </c>
      <c r="T41" s="169">
        <v>12000</v>
      </c>
      <c r="U41" s="115" t="s">
        <v>207</v>
      </c>
      <c r="V41" s="167"/>
      <c r="W41" s="152" t="s">
        <v>93</v>
      </c>
      <c r="X41" s="153">
        <v>43008</v>
      </c>
      <c r="Y41" s="154">
        <v>43039</v>
      </c>
      <c r="Z41" s="114"/>
      <c r="AA41" s="114"/>
      <c r="AB41" s="114"/>
      <c r="AC41" s="155"/>
      <c r="AD41" s="11" t="s">
        <v>208</v>
      </c>
      <c r="AE41" s="33" t="s">
        <v>88</v>
      </c>
      <c r="AF41" s="23">
        <v>384</v>
      </c>
      <c r="AG41" s="11" t="s">
        <v>129</v>
      </c>
      <c r="AH41" s="171">
        <v>12000</v>
      </c>
      <c r="AI41" s="115">
        <v>27000000000</v>
      </c>
      <c r="AJ41" s="115" t="s">
        <v>90</v>
      </c>
      <c r="AK41" s="153">
        <v>43039</v>
      </c>
      <c r="AL41" s="153">
        <v>43039</v>
      </c>
      <c r="AM41" s="153">
        <v>43404</v>
      </c>
      <c r="AN41" s="23" t="s">
        <v>180</v>
      </c>
      <c r="AO41" s="45" t="s">
        <v>209</v>
      </c>
      <c r="AP41" s="131"/>
      <c r="AQ41" s="96"/>
      <c r="AR41" s="96"/>
      <c r="AS41" s="95"/>
      <c r="AT41" s="119"/>
      <c r="AU41" s="119"/>
      <c r="AV41" s="119"/>
      <c r="AW41" s="119"/>
      <c r="AX41" s="119"/>
      <c r="AY41" s="97"/>
    </row>
    <row r="42" spans="1:51" s="25" customFormat="1" ht="124.5" customHeight="1">
      <c r="A42" s="115">
        <v>7</v>
      </c>
      <c r="B42" s="115">
        <v>33</v>
      </c>
      <c r="C42" s="115" t="s">
        <v>79</v>
      </c>
      <c r="D42" s="11" t="s">
        <v>121</v>
      </c>
      <c r="E42" s="11" t="s">
        <v>122</v>
      </c>
      <c r="F42" s="115">
        <v>1</v>
      </c>
      <c r="G42" s="45" t="s">
        <v>193</v>
      </c>
      <c r="H42" s="45" t="s">
        <v>124</v>
      </c>
      <c r="I42" s="45" t="s">
        <v>125</v>
      </c>
      <c r="J42" s="115">
        <v>1</v>
      </c>
      <c r="K42" s="115">
        <v>5</v>
      </c>
      <c r="L42" s="115"/>
      <c r="M42" s="11" t="s">
        <v>126</v>
      </c>
      <c r="N42" s="11" t="s">
        <v>85</v>
      </c>
      <c r="O42" s="38" t="s">
        <v>146</v>
      </c>
      <c r="P42" s="39" t="s">
        <v>147</v>
      </c>
      <c r="Q42" s="117">
        <v>90000</v>
      </c>
      <c r="R42" s="166"/>
      <c r="S42" s="117">
        <f>Q42</f>
        <v>90000</v>
      </c>
      <c r="T42" s="169">
        <f>Q42</f>
        <v>90000</v>
      </c>
      <c r="U42" s="115" t="s">
        <v>207</v>
      </c>
      <c r="V42" s="167"/>
      <c r="W42" s="152" t="s">
        <v>93</v>
      </c>
      <c r="X42" s="153">
        <v>43039</v>
      </c>
      <c r="Y42" s="154">
        <v>43069</v>
      </c>
      <c r="Z42" s="114"/>
      <c r="AA42" s="114"/>
      <c r="AB42" s="114"/>
      <c r="AC42" s="155"/>
      <c r="AD42" s="11" t="s">
        <v>128</v>
      </c>
      <c r="AE42" s="33" t="s">
        <v>88</v>
      </c>
      <c r="AF42" s="23">
        <v>384</v>
      </c>
      <c r="AG42" s="11" t="s">
        <v>129</v>
      </c>
      <c r="AH42" s="171">
        <v>90000</v>
      </c>
      <c r="AI42" s="115">
        <v>27000000000</v>
      </c>
      <c r="AJ42" s="115" t="s">
        <v>90</v>
      </c>
      <c r="AK42" s="153">
        <v>43069</v>
      </c>
      <c r="AL42" s="153">
        <v>43100</v>
      </c>
      <c r="AM42" s="153">
        <v>44196</v>
      </c>
      <c r="AN42" s="128" t="s">
        <v>130</v>
      </c>
      <c r="AO42" s="113"/>
      <c r="AP42" s="131"/>
      <c r="AQ42" s="96"/>
      <c r="AR42" s="96"/>
      <c r="AS42" s="95"/>
      <c r="AT42" s="119"/>
      <c r="AU42" s="119"/>
      <c r="AV42" s="119"/>
      <c r="AW42" s="119"/>
      <c r="AX42" s="119"/>
      <c r="AY42" s="97"/>
    </row>
    <row r="43" spans="1:51" s="25" customFormat="1" ht="124.5" customHeight="1">
      <c r="A43" s="115">
        <v>7</v>
      </c>
      <c r="B43" s="115">
        <v>34</v>
      </c>
      <c r="C43" s="115" t="s">
        <v>79</v>
      </c>
      <c r="D43" s="11" t="s">
        <v>121</v>
      </c>
      <c r="E43" s="11" t="s">
        <v>122</v>
      </c>
      <c r="F43" s="115">
        <v>1</v>
      </c>
      <c r="G43" s="45" t="s">
        <v>193</v>
      </c>
      <c r="H43" s="45" t="s">
        <v>124</v>
      </c>
      <c r="I43" s="45" t="s">
        <v>125</v>
      </c>
      <c r="J43" s="115">
        <v>1</v>
      </c>
      <c r="K43" s="115">
        <v>5</v>
      </c>
      <c r="L43" s="115"/>
      <c r="M43" s="11" t="s">
        <v>126</v>
      </c>
      <c r="N43" s="11" t="s">
        <v>85</v>
      </c>
      <c r="O43" s="38" t="s">
        <v>146</v>
      </c>
      <c r="P43" s="39" t="s">
        <v>147</v>
      </c>
      <c r="Q43" s="121">
        <v>60000</v>
      </c>
      <c r="R43" s="122"/>
      <c r="S43" s="121">
        <f>Q43</f>
        <v>60000</v>
      </c>
      <c r="T43" s="170">
        <f>S43</f>
        <v>60000</v>
      </c>
      <c r="U43" s="115" t="s">
        <v>207</v>
      </c>
      <c r="V43" s="167"/>
      <c r="W43" s="152" t="s">
        <v>93</v>
      </c>
      <c r="X43" s="153">
        <v>43039</v>
      </c>
      <c r="Y43" s="154">
        <v>43069</v>
      </c>
      <c r="Z43" s="114"/>
      <c r="AA43" s="114"/>
      <c r="AB43" s="114"/>
      <c r="AC43" s="155"/>
      <c r="AD43" s="11" t="s">
        <v>128</v>
      </c>
      <c r="AE43" s="33" t="s">
        <v>88</v>
      </c>
      <c r="AF43" s="23">
        <v>384</v>
      </c>
      <c r="AG43" s="11" t="s">
        <v>129</v>
      </c>
      <c r="AH43" s="171">
        <f>T43</f>
        <v>60000</v>
      </c>
      <c r="AI43" s="115">
        <v>27000000000</v>
      </c>
      <c r="AJ43" s="115" t="s">
        <v>90</v>
      </c>
      <c r="AK43" s="153">
        <v>43069</v>
      </c>
      <c r="AL43" s="153">
        <v>43100</v>
      </c>
      <c r="AM43" s="153">
        <v>44196</v>
      </c>
      <c r="AN43" s="128" t="s">
        <v>130</v>
      </c>
      <c r="AO43" s="113"/>
      <c r="AP43" s="131"/>
      <c r="AQ43" s="96"/>
      <c r="AR43" s="96"/>
      <c r="AS43" s="95"/>
      <c r="AT43" s="119"/>
      <c r="AU43" s="119"/>
      <c r="AV43" s="119"/>
      <c r="AW43" s="119"/>
      <c r="AX43" s="119"/>
      <c r="AY43" s="97"/>
    </row>
    <row r="44" spans="1:51" s="25" customFormat="1" ht="124.5" customHeight="1">
      <c r="A44" s="115"/>
      <c r="B44" s="115">
        <v>35</v>
      </c>
      <c r="C44" s="115" t="s">
        <v>79</v>
      </c>
      <c r="D44" s="12" t="s">
        <v>97</v>
      </c>
      <c r="E44" s="17" t="s">
        <v>98</v>
      </c>
      <c r="F44" s="11">
        <v>1</v>
      </c>
      <c r="G44" s="17" t="s">
        <v>99</v>
      </c>
      <c r="H44" s="15" t="s">
        <v>145</v>
      </c>
      <c r="I44" s="15" t="s">
        <v>145</v>
      </c>
      <c r="J44" s="11">
        <v>1</v>
      </c>
      <c r="K44" s="11">
        <v>3</v>
      </c>
      <c r="L44" s="15"/>
      <c r="M44" s="11" t="s">
        <v>84</v>
      </c>
      <c r="N44" s="11" t="s">
        <v>85</v>
      </c>
      <c r="O44" s="17" t="s">
        <v>159</v>
      </c>
      <c r="P44" s="17" t="s">
        <v>160</v>
      </c>
      <c r="Q44" s="121">
        <v>311.37599999999998</v>
      </c>
      <c r="R44" s="122"/>
      <c r="S44" s="121">
        <f>Q44</f>
        <v>311.37599999999998</v>
      </c>
      <c r="T44" s="170">
        <f>Q44</f>
        <v>311.37599999999998</v>
      </c>
      <c r="U44" s="17" t="s">
        <v>211</v>
      </c>
      <c r="V44" s="80" t="s">
        <v>101</v>
      </c>
      <c r="W44" s="17" t="s">
        <v>94</v>
      </c>
      <c r="X44" s="28">
        <v>43069</v>
      </c>
      <c r="Y44" s="28">
        <v>43069</v>
      </c>
      <c r="Z44" s="17" t="s">
        <v>144</v>
      </c>
      <c r="AA44" s="17" t="s">
        <v>102</v>
      </c>
      <c r="AB44" s="17">
        <v>7724261610</v>
      </c>
      <c r="AC44" s="29">
        <v>390643001</v>
      </c>
      <c r="AD44" s="17" t="s">
        <v>103</v>
      </c>
      <c r="AE44" s="17" t="s">
        <v>104</v>
      </c>
      <c r="AF44" s="11">
        <v>876</v>
      </c>
      <c r="AG44" s="30" t="s">
        <v>89</v>
      </c>
      <c r="AH44" s="18">
        <v>1</v>
      </c>
      <c r="AI44" s="11">
        <v>27000000000</v>
      </c>
      <c r="AJ44" s="11" t="s">
        <v>90</v>
      </c>
      <c r="AK44" s="28">
        <v>43069</v>
      </c>
      <c r="AL44" s="28">
        <v>43069</v>
      </c>
      <c r="AM44" s="153">
        <v>43100</v>
      </c>
      <c r="AN44" s="128">
        <v>2017</v>
      </c>
      <c r="AO44" s="113" t="s">
        <v>212</v>
      </c>
      <c r="AP44" s="131"/>
      <c r="AQ44" s="96"/>
      <c r="AR44" s="96"/>
      <c r="AS44" s="95"/>
      <c r="AT44" s="119"/>
      <c r="AU44" s="119"/>
      <c r="AV44" s="119"/>
      <c r="AW44" s="119"/>
      <c r="AX44" s="119"/>
      <c r="AY44" s="97"/>
    </row>
    <row r="45" spans="1:51" s="25" customFormat="1" ht="38.25" customHeight="1">
      <c r="A45" s="175"/>
      <c r="B45" s="175"/>
      <c r="C45" s="175"/>
      <c r="D45" s="87"/>
      <c r="E45" s="88"/>
      <c r="F45" s="86"/>
      <c r="G45" s="86"/>
      <c r="H45" s="88"/>
      <c r="I45" s="88"/>
      <c r="J45" s="85"/>
      <c r="K45" s="89"/>
      <c r="L45" s="90"/>
      <c r="M45" s="87"/>
      <c r="N45" s="87"/>
      <c r="O45" s="91"/>
      <c r="P45" s="120" t="s">
        <v>169</v>
      </c>
      <c r="Q45" s="121">
        <f>SUM(Q12:Q44)</f>
        <v>1179577.9887555931</v>
      </c>
      <c r="R45" s="122"/>
      <c r="S45" s="121">
        <f>SUM(S12:S44)</f>
        <v>1179577.9887555931</v>
      </c>
      <c r="T45" s="121">
        <f>SUM(T12:T44)</f>
        <v>1184893.6347715997</v>
      </c>
      <c r="U45" s="86"/>
      <c r="V45" s="92"/>
      <c r="W45" s="93"/>
      <c r="X45" s="94"/>
      <c r="Y45" s="94"/>
      <c r="Z45" s="86"/>
      <c r="AA45" s="86"/>
      <c r="AB45" s="86"/>
      <c r="AC45" s="86"/>
      <c r="AD45" s="86"/>
      <c r="AE45" s="87"/>
      <c r="AF45" s="95"/>
      <c r="AG45" s="86"/>
      <c r="AH45" s="85"/>
      <c r="AI45" s="86"/>
      <c r="AJ45" s="86"/>
      <c r="AK45" s="94"/>
      <c r="AL45" s="94"/>
      <c r="AM45" s="94"/>
      <c r="AN45" s="85"/>
      <c r="AO45" s="96"/>
      <c r="AP45" s="86"/>
      <c r="AQ45" s="86"/>
      <c r="AR45" s="86"/>
      <c r="AS45" s="97"/>
      <c r="AT45" s="86"/>
      <c r="AU45" s="86"/>
      <c r="AV45" s="86"/>
      <c r="AW45" s="86"/>
      <c r="AX45" s="86"/>
      <c r="AY45" s="95"/>
    </row>
    <row r="46" spans="1:51" s="25" customFormat="1" ht="50.25" customHeight="1">
      <c r="A46" s="176"/>
      <c r="B46" s="176"/>
      <c r="C46" s="176"/>
      <c r="D46" s="106"/>
      <c r="E46" s="86"/>
      <c r="F46" s="86"/>
      <c r="G46" s="105"/>
      <c r="H46" s="88"/>
      <c r="I46" s="88"/>
      <c r="J46" s="85"/>
      <c r="K46" s="89"/>
      <c r="L46" s="90"/>
      <c r="M46" s="87"/>
      <c r="N46" s="87"/>
      <c r="O46" s="91"/>
      <c r="P46" s="91"/>
      <c r="Q46" s="99"/>
      <c r="R46" s="100"/>
      <c r="S46" s="99"/>
      <c r="T46" s="99"/>
      <c r="U46" s="86"/>
      <c r="V46" s="92"/>
      <c r="W46" s="93"/>
      <c r="X46" s="94"/>
      <c r="Y46" s="94"/>
      <c r="Z46" s="86"/>
      <c r="AA46" s="86"/>
      <c r="AB46" s="86"/>
      <c r="AC46" s="86"/>
      <c r="AD46" s="86"/>
      <c r="AE46" s="87"/>
      <c r="AF46" s="95"/>
      <c r="AG46" s="86"/>
      <c r="AH46" s="85"/>
      <c r="AI46" s="86"/>
      <c r="AJ46" s="86"/>
      <c r="AK46" s="94"/>
      <c r="AL46" s="94"/>
      <c r="AM46" s="94"/>
      <c r="AN46" s="85"/>
      <c r="AO46" s="96"/>
      <c r="AP46" s="86"/>
      <c r="AQ46" s="86"/>
      <c r="AR46" s="86"/>
      <c r="AS46" s="97"/>
      <c r="AT46" s="86"/>
      <c r="AU46" s="86"/>
      <c r="AV46" s="86"/>
      <c r="AW46" s="86"/>
      <c r="AX46" s="86"/>
      <c r="AY46" s="95"/>
    </row>
    <row r="47" spans="1:51" ht="45.75" customHeight="1">
      <c r="A47" s="176"/>
      <c r="B47" s="176"/>
      <c r="C47" s="176"/>
      <c r="D47" s="107"/>
      <c r="E47" s="108"/>
      <c r="F47" s="108"/>
      <c r="G47" s="104"/>
    </row>
    <row r="48" spans="1:51" ht="33.75" customHeight="1">
      <c r="A48" s="172"/>
      <c r="B48" s="172"/>
      <c r="C48" s="172"/>
      <c r="D48" s="107"/>
      <c r="E48" s="108"/>
      <c r="F48" s="108"/>
      <c r="G48" s="104"/>
    </row>
    <row r="49" spans="1:30" ht="47.25" hidden="1" customHeight="1">
      <c r="A49" s="172"/>
      <c r="B49" s="172"/>
      <c r="C49" s="172"/>
      <c r="D49" s="107"/>
      <c r="E49" s="108"/>
      <c r="F49" s="108"/>
      <c r="G49" s="104"/>
      <c r="M49" s="177" t="s">
        <v>177</v>
      </c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</row>
    <row r="50" spans="1:30" ht="32.25" customHeight="1">
      <c r="A50" s="172"/>
      <c r="B50" s="172"/>
      <c r="C50" s="172"/>
      <c r="D50" s="109"/>
      <c r="E50" s="108"/>
      <c r="F50" s="108"/>
      <c r="G50" s="104"/>
    </row>
    <row r="51" spans="1:30" ht="51.75" customHeight="1">
      <c r="A51" s="173"/>
      <c r="B51" s="173"/>
      <c r="C51" s="173"/>
      <c r="D51" s="110"/>
      <c r="E51" s="108"/>
      <c r="F51" s="108"/>
      <c r="G51" s="104"/>
    </row>
    <row r="52" spans="1:30" ht="38.25" customHeight="1">
      <c r="A52" s="174"/>
      <c r="B52" s="174"/>
      <c r="C52" s="174"/>
      <c r="D52" s="110"/>
      <c r="E52" s="108"/>
      <c r="F52" s="108"/>
      <c r="G52" s="104"/>
    </row>
  </sheetData>
  <sheetProtection formatCells="0" formatColumns="0" formatRows="0"/>
  <autoFilter ref="A11:AY45">
    <sortState ref="A12:AY32">
      <sortCondition ref="B11:B32"/>
    </sortState>
  </autoFilter>
  <customSheetViews>
    <customSheetView guid="{36158865-FC9B-4464-89E8-2C336480D038}" scale="85" showPageBreaks="1" fitToPage="1" printArea="1" hiddenRows="1" view="pageBreakPreview" topLeftCell="A7">
      <selection activeCell="R13" sqref="R13"/>
      <colBreaks count="2" manualBreakCount="2">
        <brk id="32" max="39" man="1"/>
        <brk id="53" max="39" man="1"/>
      </colBreaks>
      <pageMargins left="0.25" right="0.25" top="0.75" bottom="0.75" header="0.3" footer="0.3"/>
      <pageSetup paperSize="8" scale="26" orientation="landscape" r:id="rId1"/>
    </customSheetView>
    <customSheetView guid="{4ADFC9CA-AA13-49AA-80D7-225F0FB0B27A}" scale="85" showPageBreaks="1" fitToPage="1" printArea="1" hiddenRows="1" view="pageBreakPreview" topLeftCell="A25">
      <selection activeCell="P29" sqref="P29"/>
      <colBreaks count="2" manualBreakCount="2">
        <brk id="32" max="39" man="1"/>
        <brk id="53" max="39" man="1"/>
      </colBreaks>
      <pageMargins left="0.25" right="0.25" top="0.75" bottom="0.75" header="0.3" footer="0.3"/>
      <pageSetup paperSize="8" scale="26" orientation="landscape" r:id="rId2"/>
    </customSheetView>
  </customSheetViews>
  <mergeCells count="63">
    <mergeCell ref="AY8:AY10"/>
    <mergeCell ref="C9:C10"/>
    <mergeCell ref="D9:D10"/>
    <mergeCell ref="Z9:Z10"/>
    <mergeCell ref="AH9:AH10"/>
    <mergeCell ref="AP8:AX8"/>
    <mergeCell ref="AP9:AP10"/>
    <mergeCell ref="AQ9:AQ10"/>
    <mergeCell ref="AR9:AR10"/>
    <mergeCell ref="AS9:AS10"/>
    <mergeCell ref="AT9:AT10"/>
    <mergeCell ref="AU9:AU10"/>
    <mergeCell ref="AX9:AX10"/>
    <mergeCell ref="AV9:AW9"/>
    <mergeCell ref="Z8:AC8"/>
    <mergeCell ref="AO8:AO10"/>
    <mergeCell ref="AK9:AK10"/>
    <mergeCell ref="AN8:AN10"/>
    <mergeCell ref="AD9:AD10"/>
    <mergeCell ref="AE9:AE10"/>
    <mergeCell ref="AF9:AG9"/>
    <mergeCell ref="AI9:AJ9"/>
    <mergeCell ref="AD8:AM8"/>
    <mergeCell ref="AL9:AL10"/>
    <mergeCell ref="AM9:AM10"/>
    <mergeCell ref="A8:A10"/>
    <mergeCell ref="B8:B10"/>
    <mergeCell ref="C8:D8"/>
    <mergeCell ref="H8:H10"/>
    <mergeCell ref="I8:I10"/>
    <mergeCell ref="G8:G10"/>
    <mergeCell ref="E8:E10"/>
    <mergeCell ref="AC9:AC10"/>
    <mergeCell ref="M8:M10"/>
    <mergeCell ref="O8:O10"/>
    <mergeCell ref="N8:N10"/>
    <mergeCell ref="F8:F10"/>
    <mergeCell ref="K8:K10"/>
    <mergeCell ref="J8:J10"/>
    <mergeCell ref="M49:AD49"/>
    <mergeCell ref="I2:AI4"/>
    <mergeCell ref="R8:R10"/>
    <mergeCell ref="S8:S10"/>
    <mergeCell ref="T8:T10"/>
    <mergeCell ref="U8:U10"/>
    <mergeCell ref="P8:P10"/>
    <mergeCell ref="Q8:Q10"/>
    <mergeCell ref="L8:L10"/>
    <mergeCell ref="V8:Y8"/>
    <mergeCell ref="V9:V10"/>
    <mergeCell ref="W9:W10"/>
    <mergeCell ref="X9:X10"/>
    <mergeCell ref="Y9:Y10"/>
    <mergeCell ref="AA9:AA10"/>
    <mergeCell ref="AB9:AB10"/>
    <mergeCell ref="A50:C50"/>
    <mergeCell ref="A51:C51"/>
    <mergeCell ref="A52:C52"/>
    <mergeCell ref="A49:C49"/>
    <mergeCell ref="A45:C45"/>
    <mergeCell ref="A46:C46"/>
    <mergeCell ref="A47:C47"/>
    <mergeCell ref="A48:C48"/>
  </mergeCells>
  <conditionalFormatting sqref="O16:P16 O27:P27 O18:P24 O33:P33 O37:P37 O45:P46">
    <cfRule type="expression" dxfId="131" priority="501" stopIfTrue="1">
      <formula>#REF!=4</formula>
    </cfRule>
    <cfRule type="expression" dxfId="130" priority="502" stopIfTrue="1">
      <formula>#REF!=3</formula>
    </cfRule>
    <cfRule type="expression" dxfId="129" priority="503" stopIfTrue="1">
      <formula>#REF!=2</formula>
    </cfRule>
    <cfRule type="expression" dxfId="128" priority="504" stopIfTrue="1">
      <formula>#REF!=1</formula>
    </cfRule>
  </conditionalFormatting>
  <conditionalFormatting sqref="P16 P27 P18:P24 P33 P37 P45:P46">
    <cfRule type="expression" dxfId="127" priority="505" stopIfTrue="1">
      <formula>#REF!=4</formula>
    </cfRule>
    <cfRule type="expression" dxfId="126" priority="506" stopIfTrue="1">
      <formula>#REF!=3</formula>
    </cfRule>
    <cfRule type="expression" dxfId="125" priority="507" stopIfTrue="1">
      <formula>#REF!=2</formula>
    </cfRule>
    <cfRule type="expression" dxfId="124" priority="508" stopIfTrue="1">
      <formula>#REF!=1</formula>
    </cfRule>
  </conditionalFormatting>
  <conditionalFormatting sqref="O26">
    <cfRule type="expression" dxfId="123" priority="161" stopIfTrue="1">
      <formula>#REF!=4</formula>
    </cfRule>
    <cfRule type="expression" dxfId="122" priority="162" stopIfTrue="1">
      <formula>#REF!=3</formula>
    </cfRule>
    <cfRule type="expression" dxfId="121" priority="163" stopIfTrue="1">
      <formula>#REF!=2</formula>
    </cfRule>
    <cfRule type="expression" dxfId="120" priority="164" stopIfTrue="1">
      <formula>#REF!=1</formula>
    </cfRule>
  </conditionalFormatting>
  <conditionalFormatting sqref="P26">
    <cfRule type="expression" dxfId="119" priority="165" stopIfTrue="1">
      <formula>#REF!=4</formula>
    </cfRule>
    <cfRule type="expression" dxfId="118" priority="166" stopIfTrue="1">
      <formula>#REF!=3</formula>
    </cfRule>
    <cfRule type="expression" dxfId="117" priority="167" stopIfTrue="1">
      <formula>#REF!=2</formula>
    </cfRule>
    <cfRule type="expression" dxfId="116" priority="168" stopIfTrue="1">
      <formula>#REF!=1</formula>
    </cfRule>
  </conditionalFormatting>
  <conditionalFormatting sqref="P26">
    <cfRule type="expression" dxfId="115" priority="169" stopIfTrue="1">
      <formula>#REF!=4</formula>
    </cfRule>
    <cfRule type="expression" dxfId="114" priority="170" stopIfTrue="1">
      <formula>#REF!=3</formula>
    </cfRule>
    <cfRule type="expression" dxfId="113" priority="171" stopIfTrue="1">
      <formula>#REF!=2</formula>
    </cfRule>
    <cfRule type="expression" dxfId="112" priority="172" stopIfTrue="1">
      <formula>#REF!=1</formula>
    </cfRule>
  </conditionalFormatting>
  <conditionalFormatting sqref="O25">
    <cfRule type="expression" dxfId="111" priority="93" stopIfTrue="1">
      <formula>#REF!=4</formula>
    </cfRule>
    <cfRule type="expression" dxfId="110" priority="94" stopIfTrue="1">
      <formula>#REF!=3</formula>
    </cfRule>
    <cfRule type="expression" dxfId="109" priority="95" stopIfTrue="1">
      <formula>#REF!=2</formula>
    </cfRule>
    <cfRule type="expression" dxfId="108" priority="96" stopIfTrue="1">
      <formula>#REF!=1</formula>
    </cfRule>
  </conditionalFormatting>
  <conditionalFormatting sqref="P17">
    <cfRule type="expression" dxfId="107" priority="137" stopIfTrue="1">
      <formula>#REF!=4</formula>
    </cfRule>
    <cfRule type="expression" dxfId="106" priority="138" stopIfTrue="1">
      <formula>#REF!=3</formula>
    </cfRule>
    <cfRule type="expression" dxfId="105" priority="139" stopIfTrue="1">
      <formula>#REF!=2</formula>
    </cfRule>
    <cfRule type="expression" dxfId="104" priority="140" stopIfTrue="1">
      <formula>#REF!=1</formula>
    </cfRule>
  </conditionalFormatting>
  <conditionalFormatting sqref="P17">
    <cfRule type="expression" dxfId="103" priority="141" stopIfTrue="1">
      <formula>#REF!=4</formula>
    </cfRule>
    <cfRule type="expression" dxfId="102" priority="142" stopIfTrue="1">
      <formula>#REF!=3</formula>
    </cfRule>
    <cfRule type="expression" dxfId="101" priority="143" stopIfTrue="1">
      <formula>#REF!=2</formula>
    </cfRule>
    <cfRule type="expression" dxfId="100" priority="144" stopIfTrue="1">
      <formula>#REF!=1</formula>
    </cfRule>
  </conditionalFormatting>
  <conditionalFormatting sqref="O17">
    <cfRule type="expression" dxfId="99" priority="133" stopIfTrue="1">
      <formula>#REF!=4</formula>
    </cfRule>
    <cfRule type="expression" dxfId="98" priority="134" stopIfTrue="1">
      <formula>#REF!=3</formula>
    </cfRule>
    <cfRule type="expression" dxfId="97" priority="135" stopIfTrue="1">
      <formula>#REF!=2</formula>
    </cfRule>
    <cfRule type="expression" dxfId="96" priority="136" stopIfTrue="1">
      <formula>#REF!=1</formula>
    </cfRule>
  </conditionalFormatting>
  <conditionalFormatting sqref="P14">
    <cfRule type="expression" dxfId="95" priority="125" stopIfTrue="1">
      <formula>#REF!=4</formula>
    </cfRule>
    <cfRule type="expression" dxfId="94" priority="126" stopIfTrue="1">
      <formula>#REF!=3</formula>
    </cfRule>
    <cfRule type="expression" dxfId="93" priority="127" stopIfTrue="1">
      <formula>#REF!=2</formula>
    </cfRule>
    <cfRule type="expression" dxfId="92" priority="128" stopIfTrue="1">
      <formula>#REF!=1</formula>
    </cfRule>
  </conditionalFormatting>
  <conditionalFormatting sqref="P14">
    <cfRule type="expression" dxfId="91" priority="129" stopIfTrue="1">
      <formula>#REF!=4</formula>
    </cfRule>
    <cfRule type="expression" dxfId="90" priority="130" stopIfTrue="1">
      <formula>#REF!=3</formula>
    </cfRule>
    <cfRule type="expression" dxfId="89" priority="131" stopIfTrue="1">
      <formula>#REF!=2</formula>
    </cfRule>
    <cfRule type="expression" dxfId="88" priority="132" stopIfTrue="1">
      <formula>#REF!=1</formula>
    </cfRule>
  </conditionalFormatting>
  <conditionalFormatting sqref="P15">
    <cfRule type="expression" dxfId="87" priority="117" stopIfTrue="1">
      <formula>#REF!=4</formula>
    </cfRule>
    <cfRule type="expression" dxfId="86" priority="118" stopIfTrue="1">
      <formula>#REF!=3</formula>
    </cfRule>
    <cfRule type="expression" dxfId="85" priority="119" stopIfTrue="1">
      <formula>#REF!=2</formula>
    </cfRule>
    <cfRule type="expression" dxfId="84" priority="120" stopIfTrue="1">
      <formula>#REF!=1</formula>
    </cfRule>
  </conditionalFormatting>
  <conditionalFormatting sqref="P15">
    <cfRule type="expression" dxfId="83" priority="121" stopIfTrue="1">
      <formula>#REF!=4</formula>
    </cfRule>
    <cfRule type="expression" dxfId="82" priority="122" stopIfTrue="1">
      <formula>#REF!=3</formula>
    </cfRule>
    <cfRule type="expression" dxfId="81" priority="123" stopIfTrue="1">
      <formula>#REF!=2</formula>
    </cfRule>
    <cfRule type="expression" dxfId="80" priority="124" stopIfTrue="1">
      <formula>#REF!=1</formula>
    </cfRule>
  </conditionalFormatting>
  <conditionalFormatting sqref="P25">
    <cfRule type="expression" dxfId="79" priority="97" stopIfTrue="1">
      <formula>#REF!=4</formula>
    </cfRule>
    <cfRule type="expression" dxfId="78" priority="98" stopIfTrue="1">
      <formula>#REF!=3</formula>
    </cfRule>
    <cfRule type="expression" dxfId="77" priority="99" stopIfTrue="1">
      <formula>#REF!=2</formula>
    </cfRule>
    <cfRule type="expression" dxfId="76" priority="100" stopIfTrue="1">
      <formula>#REF!=1</formula>
    </cfRule>
  </conditionalFormatting>
  <conditionalFormatting sqref="P25">
    <cfRule type="expression" dxfId="75" priority="101" stopIfTrue="1">
      <formula>#REF!=4</formula>
    </cfRule>
    <cfRule type="expression" dxfId="74" priority="102" stopIfTrue="1">
      <formula>#REF!=3</formula>
    </cfRule>
    <cfRule type="expression" dxfId="73" priority="103" stopIfTrue="1">
      <formula>#REF!=2</formula>
    </cfRule>
    <cfRule type="expression" dxfId="72" priority="104" stopIfTrue="1">
      <formula>#REF!=1</formula>
    </cfRule>
  </conditionalFormatting>
  <conditionalFormatting sqref="O30:P30">
    <cfRule type="expression" dxfId="71" priority="73" stopIfTrue="1">
      <formula>#REF!=4</formula>
    </cfRule>
    <cfRule type="expression" dxfId="70" priority="74" stopIfTrue="1">
      <formula>#REF!=3</formula>
    </cfRule>
    <cfRule type="expression" dxfId="69" priority="75" stopIfTrue="1">
      <formula>#REF!=2</formula>
    </cfRule>
    <cfRule type="expression" dxfId="68" priority="76" stopIfTrue="1">
      <formula>#REF!=1</formula>
    </cfRule>
  </conditionalFormatting>
  <conditionalFormatting sqref="P30">
    <cfRule type="expression" dxfId="67" priority="77" stopIfTrue="1">
      <formula>#REF!=4</formula>
    </cfRule>
    <cfRule type="expression" dxfId="66" priority="78" stopIfTrue="1">
      <formula>#REF!=3</formula>
    </cfRule>
    <cfRule type="expression" dxfId="65" priority="79" stopIfTrue="1">
      <formula>#REF!=2</formula>
    </cfRule>
    <cfRule type="expression" dxfId="64" priority="80" stopIfTrue="1">
      <formula>#REF!=1</formula>
    </cfRule>
  </conditionalFormatting>
  <conditionalFormatting sqref="O31:P31">
    <cfRule type="expression" dxfId="63" priority="65" stopIfTrue="1">
      <formula>#REF!=4</formula>
    </cfRule>
    <cfRule type="expression" dxfId="62" priority="66" stopIfTrue="1">
      <formula>#REF!=3</formula>
    </cfRule>
    <cfRule type="expression" dxfId="61" priority="67" stopIfTrue="1">
      <formula>#REF!=2</formula>
    </cfRule>
    <cfRule type="expression" dxfId="60" priority="68" stopIfTrue="1">
      <formula>#REF!=1</formula>
    </cfRule>
  </conditionalFormatting>
  <conditionalFormatting sqref="P31">
    <cfRule type="expression" dxfId="59" priority="69" stopIfTrue="1">
      <formula>#REF!=4</formula>
    </cfRule>
    <cfRule type="expression" dxfId="58" priority="70" stopIfTrue="1">
      <formula>#REF!=3</formula>
    </cfRule>
    <cfRule type="expression" dxfId="57" priority="71" stopIfTrue="1">
      <formula>#REF!=2</formula>
    </cfRule>
    <cfRule type="expression" dxfId="56" priority="72" stopIfTrue="1">
      <formula>#REF!=1</formula>
    </cfRule>
  </conditionalFormatting>
  <conditionalFormatting sqref="O34:P36">
    <cfRule type="expression" dxfId="55" priority="49" stopIfTrue="1">
      <formula>#REF!=4</formula>
    </cfRule>
    <cfRule type="expression" dxfId="54" priority="50" stopIfTrue="1">
      <formula>#REF!=3</formula>
    </cfRule>
    <cfRule type="expression" dxfId="53" priority="51" stopIfTrue="1">
      <formula>#REF!=2</formula>
    </cfRule>
    <cfRule type="expression" dxfId="52" priority="52" stopIfTrue="1">
      <formula>#REF!=1</formula>
    </cfRule>
  </conditionalFormatting>
  <conditionalFormatting sqref="P34:P36">
    <cfRule type="expression" dxfId="51" priority="53" stopIfTrue="1">
      <formula>#REF!=4</formula>
    </cfRule>
    <cfRule type="expression" dxfId="50" priority="54" stopIfTrue="1">
      <formula>#REF!=3</formula>
    </cfRule>
    <cfRule type="expression" dxfId="49" priority="55" stopIfTrue="1">
      <formula>#REF!=2</formula>
    </cfRule>
    <cfRule type="expression" dxfId="48" priority="56" stopIfTrue="1">
      <formula>#REF!=1</formula>
    </cfRule>
  </conditionalFormatting>
  <conditionalFormatting sqref="O38:P38">
    <cfRule type="expression" dxfId="47" priority="41" stopIfTrue="1">
      <formula>#REF!=4</formula>
    </cfRule>
    <cfRule type="expression" dxfId="46" priority="42" stopIfTrue="1">
      <formula>#REF!=3</formula>
    </cfRule>
    <cfRule type="expression" dxfId="45" priority="43" stopIfTrue="1">
      <formula>#REF!=2</formula>
    </cfRule>
    <cfRule type="expression" dxfId="44" priority="44" stopIfTrue="1">
      <formula>#REF!=1</formula>
    </cfRule>
  </conditionalFormatting>
  <conditionalFormatting sqref="P38">
    <cfRule type="expression" dxfId="43" priority="45" stopIfTrue="1">
      <formula>#REF!=4</formula>
    </cfRule>
    <cfRule type="expression" dxfId="42" priority="46" stopIfTrue="1">
      <formula>#REF!=3</formula>
    </cfRule>
    <cfRule type="expression" dxfId="41" priority="47" stopIfTrue="1">
      <formula>#REF!=2</formula>
    </cfRule>
    <cfRule type="expression" dxfId="40" priority="48" stopIfTrue="1">
      <formula>#REF!=1</formula>
    </cfRule>
  </conditionalFormatting>
  <conditionalFormatting sqref="P39:P40">
    <cfRule type="expression" dxfId="39" priority="33" stopIfTrue="1">
      <formula>#REF!=4</formula>
    </cfRule>
    <cfRule type="expression" dxfId="38" priority="34" stopIfTrue="1">
      <formula>#REF!=3</formula>
    </cfRule>
    <cfRule type="expression" dxfId="37" priority="35" stopIfTrue="1">
      <formula>#REF!=2</formula>
    </cfRule>
    <cfRule type="expression" dxfId="36" priority="36" stopIfTrue="1">
      <formula>#REF!=1</formula>
    </cfRule>
  </conditionalFormatting>
  <conditionalFormatting sqref="P39:P40">
    <cfRule type="expression" dxfId="35" priority="37" stopIfTrue="1">
      <formula>#REF!=4</formula>
    </cfRule>
    <cfRule type="expression" dxfId="34" priority="38" stopIfTrue="1">
      <formula>#REF!=3</formula>
    </cfRule>
    <cfRule type="expression" dxfId="33" priority="39" stopIfTrue="1">
      <formula>#REF!=2</formula>
    </cfRule>
    <cfRule type="expression" dxfId="32" priority="40" stopIfTrue="1">
      <formula>#REF!=1</formula>
    </cfRule>
  </conditionalFormatting>
  <conditionalFormatting sqref="O41:P41">
    <cfRule type="expression" dxfId="31" priority="25" stopIfTrue="1">
      <formula>#REF!=4</formula>
    </cfRule>
    <cfRule type="expression" dxfId="30" priority="26" stopIfTrue="1">
      <formula>#REF!=3</formula>
    </cfRule>
    <cfRule type="expression" dxfId="29" priority="27" stopIfTrue="1">
      <formula>#REF!=2</formula>
    </cfRule>
    <cfRule type="expression" dxfId="28" priority="28" stopIfTrue="1">
      <formula>#REF!=1</formula>
    </cfRule>
  </conditionalFormatting>
  <conditionalFormatting sqref="P41">
    <cfRule type="expression" dxfId="27" priority="29" stopIfTrue="1">
      <formula>#REF!=4</formula>
    </cfRule>
    <cfRule type="expression" dxfId="26" priority="30" stopIfTrue="1">
      <formula>#REF!=3</formula>
    </cfRule>
    <cfRule type="expression" dxfId="25" priority="31" stopIfTrue="1">
      <formula>#REF!=2</formula>
    </cfRule>
    <cfRule type="expression" dxfId="24" priority="32" stopIfTrue="1">
      <formula>#REF!=1</formula>
    </cfRule>
  </conditionalFormatting>
  <conditionalFormatting sqref="O42">
    <cfRule type="expression" dxfId="23" priority="21" stopIfTrue="1">
      <formula>#REF!=4</formula>
    </cfRule>
    <cfRule type="expression" dxfId="22" priority="22" stopIfTrue="1">
      <formula>#REF!=3</formula>
    </cfRule>
    <cfRule type="expression" dxfId="21" priority="23" stopIfTrue="1">
      <formula>#REF!=2</formula>
    </cfRule>
    <cfRule type="expression" dxfId="20" priority="24" stopIfTrue="1">
      <formula>#REF!=1</formula>
    </cfRule>
  </conditionalFormatting>
  <conditionalFormatting sqref="P42">
    <cfRule type="expression" dxfId="19" priority="13" stopIfTrue="1">
      <formula>#REF!=4</formula>
    </cfRule>
    <cfRule type="expression" dxfId="18" priority="14" stopIfTrue="1">
      <formula>#REF!=3</formula>
    </cfRule>
    <cfRule type="expression" dxfId="17" priority="15" stopIfTrue="1">
      <formula>#REF!=2</formula>
    </cfRule>
    <cfRule type="expression" dxfId="16" priority="16" stopIfTrue="1">
      <formula>#REF!=1</formula>
    </cfRule>
  </conditionalFormatting>
  <conditionalFormatting sqref="P42">
    <cfRule type="expression" dxfId="15" priority="17" stopIfTrue="1">
      <formula>#REF!=4</formula>
    </cfRule>
    <cfRule type="expression" dxfId="14" priority="18" stopIfTrue="1">
      <formula>#REF!=3</formula>
    </cfRule>
    <cfRule type="expression" dxfId="13" priority="19" stopIfTrue="1">
      <formula>#REF!=2</formula>
    </cfRule>
    <cfRule type="expression" dxfId="12" priority="20" stopIfTrue="1">
      <formula>#REF!=1</formula>
    </cfRule>
  </conditionalFormatting>
  <conditionalFormatting sqref="O43">
    <cfRule type="expression" dxfId="11" priority="9" stopIfTrue="1">
      <formula>#REF!=4</formula>
    </cfRule>
    <cfRule type="expression" dxfId="10" priority="10" stopIfTrue="1">
      <formula>#REF!=3</formula>
    </cfRule>
    <cfRule type="expression" dxfId="9" priority="11" stopIfTrue="1">
      <formula>#REF!=2</formula>
    </cfRule>
    <cfRule type="expression" dxfId="8" priority="12" stopIfTrue="1">
      <formula>#REF!=1</formula>
    </cfRule>
  </conditionalFormatting>
  <conditionalFormatting sqref="P43">
    <cfRule type="expression" dxfId="7" priority="1" stopIfTrue="1">
      <formula>#REF!=4</formula>
    </cfRule>
    <cfRule type="expression" dxfId="6" priority="2" stopIfTrue="1">
      <formula>#REF!=3</formula>
    </cfRule>
    <cfRule type="expression" dxfId="5" priority="3" stopIfTrue="1">
      <formula>#REF!=2</formula>
    </cfRule>
    <cfRule type="expression" dxfId="4" priority="4" stopIfTrue="1">
      <formula>#REF!=1</formula>
    </cfRule>
  </conditionalFormatting>
  <conditionalFormatting sqref="P43">
    <cfRule type="expression" dxfId="3" priority="5" stopIfTrue="1">
      <formula>#REF!=4</formula>
    </cfRule>
    <cfRule type="expression" dxfId="2" priority="6" stopIfTrue="1">
      <formula>#REF!=3</formula>
    </cfRule>
    <cfRule type="expression" dxfId="1" priority="7" stopIfTrue="1">
      <formula>#REF!=2</formula>
    </cfRule>
    <cfRule type="expression" dxfId="0" priority="8" stopIfTrue="1">
      <formula>#REF!=1</formula>
    </cfRule>
  </conditionalFormatting>
  <pageMargins left="0.2" right="0.2" top="0.36" bottom="0.23" header="0.2" footer="0.2"/>
  <pageSetup paperSize="8" scale="36" fitToHeight="0" orientation="landscape" r:id="rId3"/>
  <colBreaks count="1" manualBreakCount="1">
    <brk id="34" max="42" man="1"/>
  </colBreaks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Справочник Вид продукции</vt:lpstr>
      <vt:lpstr>План закупки на 2017 год</vt:lpstr>
      <vt:lpstr>'План закупки на 2017 год'!Область_печати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Бударная Анна Александровна</cp:lastModifiedBy>
  <cp:lastPrinted>2017-07-04T09:01:04Z</cp:lastPrinted>
  <dcterms:created xsi:type="dcterms:W3CDTF">2011-11-18T07:59:33Z</dcterms:created>
  <dcterms:modified xsi:type="dcterms:W3CDTF">2018-01-10T08:42:34Z</dcterms:modified>
</cp:coreProperties>
</file>