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yaensb\fileserver\03_Файловый сервер\15.3 Отдел материально-технического обеспечения и ЗД\Тихомирова А.А\Закупочная деятельность\ПЛАН ЗАКУПКИ\План закупки 2024\Корректировка\"/>
    </mc:Choice>
  </mc:AlternateContent>
  <bookViews>
    <workbookView xWindow="-105" yWindow="-105" windowWidth="23250" windowHeight="12450" tabRatio="869" activeTab="1"/>
  </bookViews>
  <sheets>
    <sheet name="Инструкция" sheetId="12" r:id="rId1"/>
    <sheet name="ЗД_ДСПиОЗ_1" sheetId="32" r:id="rId2"/>
    <sheet name="приложение к Приложению 9" sheetId="46" state="hidden" r:id="rId3"/>
  </sheets>
  <externalReferences>
    <externalReference r:id="rId4"/>
  </externalReferences>
  <definedNames>
    <definedName name="_4.1._План_закупок">Инструкция!$A$52</definedName>
    <definedName name="_4.10._Информация_о_текущем_статусе_закупок_стоимостью_100_млн._рублей_и_более_нарастающим_итогом_с_начала_года">Инструкция!$A$123</definedName>
    <definedName name="_4.2._Отчет_об_исполнении_плана_закупок__ПЗ_Факт">Инструкция!$A$60</definedName>
    <definedName name="_4.3._Исполнение_ПЗ_ПАО__Россети">Инструкция!$A$71</definedName>
    <definedName name="_4.4._Информация_по_исполнению_Плана_закупок_ПАО__ФСК_ЕЭС">Инструкция!$A$82</definedName>
    <definedName name="_4.5._План_закупок_ПАО__ФСК_ЕЭС__на_________год">Инструкция!$A$85</definedName>
    <definedName name="_4.6._Данные_по_экономическому_эффекту_закупочной_деятельности">Инструкция!$A$88</definedName>
    <definedName name="_4.7._Реестр_обращений_жалоб_участников_закупочных_процедур">Инструкция!$A$101</definedName>
    <definedName name="_4.8._Информация_о_дополнительных_соглашениях__заключение_которых_осуществлялось_после_одобрения__ЦЗО_ДЗО_ПАО__Россети">#REF!</definedName>
    <definedName name="_4.9.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Инструкция!$A$117</definedName>
    <definedName name="_xlnm._FilterDatabase" localSheetId="1" hidden="1">ЗД_ДСПиОЗ_1!$A$5:$BB$56</definedName>
    <definedName name="_xlnm.Print_Titles" localSheetId="1">ЗД_ДСПиОЗ_1!$2:$4</definedName>
    <definedName name="ЗД_ДСПиОЗ_1">"Object 1"</definedName>
    <definedName name="ЗД_ДСПиОЗ_10">#REF!</definedName>
    <definedName name="ЗД_ДСПиОЗ_2">#REF!</definedName>
    <definedName name="ЗД_ДСПиОЗ_3">#REF!</definedName>
    <definedName name="ЗД_ДСПиОЗ_4">#REF!</definedName>
    <definedName name="ЗД_ДСПиОЗ_5">#REF!</definedName>
    <definedName name="ЗД_ДСПиОЗ_6">#REF!</definedName>
    <definedName name="ЗД_ДСПиОЗ_7">#REF!</definedName>
    <definedName name="ИНСТРУКЦИЯ">#REF!</definedName>
    <definedName name="_xlnm.Print_Area" localSheetId="1">ЗД_ДСПиОЗ_1!$A$1:$BA$57</definedName>
    <definedName name="_xlnm.Print_Area" localSheetId="0">Инструкция!$A$1:$A$128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26" i="32" l="1"/>
  <c r="Y26" i="32"/>
  <c r="AL16" i="32" l="1"/>
  <c r="AL53" i="32"/>
  <c r="Y53" i="32"/>
  <c r="AL49" i="32"/>
  <c r="X12" i="32"/>
  <c r="X16" i="32"/>
  <c r="AM57" i="32"/>
  <c r="AN57" i="32"/>
  <c r="AH57" i="32"/>
  <c r="AF57" i="32"/>
  <c r="AD57" i="32"/>
  <c r="Y57" i="32"/>
  <c r="Q57" i="32"/>
  <c r="P57" i="32"/>
  <c r="W57" i="32"/>
  <c r="Q16" i="32" l="1"/>
  <c r="P16" i="32"/>
  <c r="AL42" i="32" l="1"/>
  <c r="P23" i="32" l="1"/>
  <c r="P10" i="32" l="1"/>
  <c r="Q10" i="32" s="1"/>
  <c r="Y49" i="32" l="1"/>
  <c r="P49" i="32"/>
  <c r="R49" i="32" s="1"/>
  <c r="R36" i="32" l="1"/>
  <c r="R32" i="32"/>
  <c r="P48" i="32"/>
  <c r="R48" i="32" s="1"/>
  <c r="P47" i="32"/>
  <c r="R47" i="32" s="1"/>
  <c r="S47" i="32" s="1"/>
  <c r="T47" i="32" s="1"/>
  <c r="T48" i="32" l="1"/>
  <c r="S48" i="32"/>
  <c r="P46" i="32"/>
  <c r="Q46" i="32" s="1"/>
  <c r="O35" i="32"/>
  <c r="O26" i="32"/>
  <c r="BB27" i="32" l="1"/>
  <c r="P27" i="32"/>
  <c r="Q27" i="32" s="1"/>
  <c r="P26" i="32" l="1"/>
  <c r="Q26" i="32" s="1"/>
  <c r="O19" i="32" l="1"/>
  <c r="T43" i="32" l="1"/>
  <c r="T44" i="32"/>
  <c r="T45" i="32"/>
  <c r="R42" i="32"/>
  <c r="S42" i="32"/>
  <c r="R43" i="32"/>
  <c r="S43" i="32"/>
  <c r="R44" i="32"/>
  <c r="S44" i="32"/>
  <c r="R45" i="32"/>
  <c r="S45" i="32"/>
  <c r="Q42" i="32"/>
  <c r="Q43" i="32"/>
  <c r="Q44" i="32"/>
  <c r="Q45" i="32"/>
  <c r="O43" i="32"/>
  <c r="P43" i="32" s="1"/>
  <c r="O44" i="32"/>
  <c r="P44" i="32" s="1"/>
  <c r="O45" i="32"/>
  <c r="P45" i="32" s="1"/>
  <c r="P42" i="32"/>
  <c r="P20" i="32" l="1"/>
  <c r="Q20" i="32" s="1"/>
  <c r="Q8" i="32" l="1"/>
  <c r="O14" i="32" l="1"/>
  <c r="O13" i="32"/>
  <c r="BB46" i="32" l="1"/>
  <c r="R46" i="32"/>
  <c r="AM45" i="32" l="1"/>
  <c r="AL45" i="32"/>
  <c r="AM44" i="32"/>
  <c r="AL44" i="32"/>
  <c r="AM43" i="32"/>
  <c r="AL43" i="32"/>
  <c r="AM42" i="32"/>
  <c r="P41" i="32" l="1"/>
  <c r="R41" i="32" s="1"/>
  <c r="P40" i="32"/>
  <c r="R40" i="32" s="1"/>
  <c r="P35" i="32" l="1"/>
  <c r="Q35" i="32" s="1"/>
  <c r="P29" i="32"/>
  <c r="Q29" i="32" s="1"/>
  <c r="AD28" i="32"/>
  <c r="P28" i="32"/>
  <c r="R28" i="32" s="1"/>
  <c r="P25" i="32"/>
  <c r="Q25" i="32" s="1"/>
  <c r="R25" i="32" s="1"/>
  <c r="AD24" i="32" l="1"/>
  <c r="Q24" i="32"/>
  <c r="P24" i="32"/>
  <c r="R24" i="32" l="1"/>
  <c r="R23" i="32"/>
  <c r="P15" i="32" l="1"/>
  <c r="P14" i="32"/>
  <c r="Q14" i="32" s="1"/>
  <c r="P13" i="32"/>
  <c r="Q13" i="32" s="1"/>
  <c r="P12" i="32"/>
  <c r="P11" i="32"/>
  <c r="R11" i="32" s="1"/>
  <c r="I22" i="32" l="1"/>
  <c r="Q19" i="32" l="1"/>
</calcChain>
</file>

<file path=xl/comments1.xml><?xml version="1.0" encoding="utf-8"?>
<comments xmlns="http://schemas.openxmlformats.org/spreadsheetml/2006/main">
  <authors>
    <author>Бударная Анна Александровна</author>
  </authors>
  <commentList>
    <comment ref="O13" authorId="0" shapeId="0">
      <text>
        <r>
          <rPr>
            <b/>
            <sz val="9"/>
            <color indexed="81"/>
            <rFont val="Tahoma"/>
            <family val="2"/>
            <charset val="204"/>
          </rPr>
          <t>Бударная Анна Александровна:</t>
        </r>
        <r>
          <rPr>
            <sz val="9"/>
            <color indexed="81"/>
            <rFont val="Tahoma"/>
            <family val="2"/>
            <charset val="204"/>
          </rPr>
          <t xml:space="preserve">
Уточнить инвест программа
</t>
        </r>
      </text>
    </comment>
  </commentList>
</comments>
</file>

<file path=xl/sharedStrings.xml><?xml version="1.0" encoding="utf-8"?>
<sst xmlns="http://schemas.openxmlformats.org/spreadsheetml/2006/main" count="1082" uniqueCount="374">
  <si>
    <t>Наименование лота</t>
  </si>
  <si>
    <t>Источник финансирования</t>
  </si>
  <si>
    <t>Организатор закупки</t>
  </si>
  <si>
    <t>Код вида деятельности</t>
  </si>
  <si>
    <t>Номер закупки</t>
  </si>
  <si>
    <t>Номер лота</t>
  </si>
  <si>
    <t>Примечание</t>
  </si>
  <si>
    <t>Вид закупаемой продукции</t>
  </si>
  <si>
    <t>Юридическое лицо</t>
  </si>
  <si>
    <t>Заказчик</t>
  </si>
  <si>
    <t>Документ, на основании которого определена планируемая цена закупки</t>
  </si>
  <si>
    <t>Планируемый способ закупки</t>
  </si>
  <si>
    <t>Дополнительная информация по закупке</t>
  </si>
  <si>
    <t>1. Введите наименование Общества и информацию о сотруднике, ответственном за заполнение макета, в ячейки, заполненные желтым цветом.</t>
  </si>
  <si>
    <t xml:space="preserve">2.1. В таблицу должны быть внесены данные </t>
  </si>
  <si>
    <t>2.2. В таблицу не вносятся данные условно-постоянным закупкам у единственного источника и по несостоявшимся закупочным процедурам.</t>
  </si>
  <si>
    <t>2.3. Данные заполняются по отчетным периодам (квартал). Признаком отнесения к отчетному периоду для конкурентных процедур является  дата итогового протокола по выбору победителя, для закупок у единственного источника и нерегламентированных закупок - дата подписания договора.</t>
  </si>
  <si>
    <t>2.4. При заполнении отдельных граф должны соблюдаться следующие правила:</t>
  </si>
  <si>
    <t xml:space="preserve">Графа 3. Количество закупочных процедур (шт.) - указывается количество состоявшихся закупочных процедур 
Графа 5, 6, 8, 10. Планируемая цена лота с НДС (тыс. руб.) (по кварталам) - указывается суммарное значение объявленных первоначальных цен лотов. Если первоначальная цена по какому-либо лоту не объявлялась, учитывается сумма, предусмотренная на данную закупку бюжетом Общества. Под планируемой ценой лота подразумавается начальная (предельная) цена закупки по извещению/уведомлению.
Графа 12, 13, 15,17. Фактическая цена лота с НДС (тыс.руб.) (по кварталам) - для закупок с применением конкурентных процедур указывается сумма цен по итоговым протоколам. Для закупок у единственного источника и нерегламентированных закупок учитываются цены по заключенным договорам
</t>
  </si>
  <si>
    <t xml:space="preserve">4.1. План закупок </t>
  </si>
  <si>
    <t xml:space="preserve">Адресат обращения </t>
  </si>
  <si>
    <t xml:space="preserve">Обжалуемые действия </t>
  </si>
  <si>
    <t xml:space="preserve">Решение </t>
  </si>
  <si>
    <t>необоснованное отклонение</t>
  </si>
  <si>
    <t>жалоба признана обоснованной</t>
  </si>
  <si>
    <t>ФАС России/УФАС</t>
  </si>
  <si>
    <t>несоответствие закупочной документации требованиям закона, положения о закупках</t>
  </si>
  <si>
    <t>жалоба признана необоснованной</t>
  </si>
  <si>
    <t>СУД</t>
  </si>
  <si>
    <t>неправомерные действия организатора закупки, заказчика в части несоблюдения требований закона, положения о закупках (в том числе нарушение порядка проведения закупочных процедур)</t>
  </si>
  <si>
    <t>жалоба признана обоснованной в части</t>
  </si>
  <si>
    <t>ОАО "Россети"</t>
  </si>
  <si>
    <t>установление в закупочной документации неправомерных требований к участникам закупки, ограничивающих доступ к участию в закупке, в том числе создающих преимущественные условия участия в закупке отдельным участникам</t>
  </si>
  <si>
    <t>жалоба оставлена без рассмотрения</t>
  </si>
  <si>
    <t>предъявление к участникам закупки требований о предоставлении документов, не предусмотренных закупочной документацией</t>
  </si>
  <si>
    <t>жалоба отозвана заявителем</t>
  </si>
  <si>
    <t>неразмещение на официальном сайте информации о закупке или нарушение сроков такого размещения</t>
  </si>
  <si>
    <t>иное</t>
  </si>
  <si>
    <t>необоснованный допуск участника закупки</t>
  </si>
  <si>
    <t>запрос причин отклонения</t>
  </si>
  <si>
    <t>ответ на запрос причин отклонения не касающийся обжалования действий комиссии</t>
  </si>
  <si>
    <t>2. Отчетый период - нарастающим итогом с начала года до месяца предшествующего отчетному.</t>
  </si>
  <si>
    <t>3. ТЗП - торгово-закупочные процедуры</t>
  </si>
  <si>
    <t>4. Формат заполнения ячеек - "числовой", два знака после запятой</t>
  </si>
  <si>
    <t xml:space="preserve">5. В отчете учитываются только закупки от 500 тыс.рублей и выше </t>
  </si>
  <si>
    <t>Пояснения по заполнению отчета указаны в параллельной графе отчета</t>
  </si>
  <si>
    <t>Предмет договора</t>
  </si>
  <si>
    <t>Категория закупки, которая не учитывается при расчёте совокупного годового стоимостного объёма договоров</t>
  </si>
  <si>
    <t>Признак закупки инновационной и высокотехнологичной продукции (Да/Нет)</t>
  </si>
  <si>
    <t>Минимально необходимые требования, предъявляемые к закупаемым товарам (работам, услугам)</t>
  </si>
  <si>
    <t>Сведения о количестве (объеме) - количество единиц измерения</t>
  </si>
  <si>
    <t>Код по ОКАТО</t>
  </si>
  <si>
    <t>наименование</t>
  </si>
  <si>
    <t>Плановая дата заключения договора (чч.мм.гггг)</t>
  </si>
  <si>
    <t>,</t>
  </si>
  <si>
    <t>Настоящая Инструкция является внутренним документом ПАО «Россети» (далее - Общество) и разработана в целях организации процесса заполнения Плана закупок, отчета об исполнении Плана закупок и других отчетных форм дочерними, зависимыми обществами и организациями (далее - ДЗО).</t>
  </si>
  <si>
    <t>1.     Область применения</t>
  </si>
  <si>
    <t>2.     Нормативные правовые акты</t>
  </si>
  <si>
    <t>3.     Термины, определения и сокращения</t>
  </si>
  <si>
    <t>4.     Порядок заполнения форм ввода (макетов)</t>
  </si>
  <si>
    <r>
      <t>2. Заполните макет (</t>
    </r>
    <r>
      <rPr>
        <b/>
        <sz val="14"/>
        <rFont val="Arial Narrow"/>
        <family val="2"/>
        <charset val="204"/>
      </rPr>
      <t>ячейки заполненные зеленым цветом не заполняются и не редактируются</t>
    </r>
    <r>
      <rPr>
        <sz val="14"/>
        <rFont val="Arial Narrow"/>
        <family val="2"/>
        <charset val="204"/>
      </rPr>
      <t>), учитывая следующее:</t>
    </r>
  </si>
  <si>
    <t>Подразделение/предприятие-потребитель продукции</t>
  </si>
  <si>
    <t>Планируемая начальная (предельная) цена лота по извещению/уведомлению, тыс. руб. (без учета НДС)</t>
  </si>
  <si>
    <t>Планируемая начальная (предельная) цена лота по извещению/уведомлению, тыс. руб. (с учетом НДС)</t>
  </si>
  <si>
    <t>Условия договора</t>
  </si>
  <si>
    <t>Год под обеспечение потребности которого планируется данная закупка</t>
  </si>
  <si>
    <t>Филиал/подразделение</t>
  </si>
  <si>
    <t>Вид закупки (электронная/неэлектронная)</t>
  </si>
  <si>
    <t>Наименование контрагента</t>
  </si>
  <si>
    <t>ИНН</t>
  </si>
  <si>
    <t>КПП</t>
  </si>
  <si>
    <t>Единица измерения</t>
  </si>
  <si>
    <t>Регион поставки товаров (выполнения работ, оказания услуг)</t>
  </si>
  <si>
    <t>Код по ОКЕИ</t>
  </si>
  <si>
    <t>1. Данные по отчету предоставляются до 10 числа месяца следующего за отчетным (нарастающим итогом)</t>
  </si>
  <si>
    <t>6. Под начальной предельной стоимостью понимается стоимость взятая из графы "Начальная предельная цена планируемая к объявлению по извещению/уведомлению"</t>
  </si>
  <si>
    <t>а) обо всех регламентированных и нерегламентированных закупках с фактической датой окончания процедуры с 01.01.______ по 30.06._________ (выбор победителя).</t>
  </si>
  <si>
    <t>б) обо всех закупках у единственного источника с датой подписания договора с 01.01._______ по 30.06._________ г.</t>
  </si>
  <si>
    <t>Код по ОКВЭД 2</t>
  </si>
  <si>
    <t>Код по ОКПД 2</t>
  </si>
  <si>
    <t>Наличие условий о субьектах малого и среднего предпринимательства в конкурсной/закупочной документации</t>
  </si>
  <si>
    <t>Объёмы оплаты долгосрочного договора по годам, тыс. рублей с НДС</t>
  </si>
  <si>
    <t>Планируемая дата размещения извещения о начале закупочной процедуры/заключения договора у ЕП (ЗПП)
(чч.мм.гггг)</t>
  </si>
  <si>
    <t>Планируемая дата подведения итогов по закупочной процедуре/заключения договора у ЕП (ЗПП)
(чч.мм.гггг)</t>
  </si>
  <si>
    <t>Сведения о закупке у ЕП</t>
  </si>
  <si>
    <t>Данные из утвержденной инвестиционной программы</t>
  </si>
  <si>
    <t>Основание для проведения закупки у ЕП (пункт ЕСЗ ПАО "Россети")</t>
  </si>
  <si>
    <t>Планируемая дата начала поставки товаров, выполнения работ, услуг (чч.мм.гггг)</t>
  </si>
  <si>
    <t>Планируемая дата окончания поставки товаров, выполнения работ, услуг (чч.мм.гггг)</t>
  </si>
  <si>
    <t>статус ИПР</t>
  </si>
  <si>
    <t>наименование инвестиционного проекта (группы инвестиционных проектов)</t>
  </si>
  <si>
    <t>идентификатор инвестиционного проекта</t>
  </si>
  <si>
    <t>год начала  реализации инвестиционного проекта</t>
  </si>
  <si>
    <t>год окончания реализации инвестиционного проекта</t>
  </si>
  <si>
    <t>оценка полной стоимости инвестиционного проекта в прогнозных ценах соответствующих лет, млн. руб. (с НДС)</t>
  </si>
  <si>
    <t>остаток финансирования капитальных вложений в прогнозных ценах (на момент начала года плана закупки), млн. руб. (с НДС)</t>
  </si>
  <si>
    <t>технологическое присоединение (Да/Нет)</t>
  </si>
  <si>
    <t>4.2. Отчет об исполнении плана закупок (ПЗ Факт)</t>
  </si>
  <si>
    <r>
      <rPr>
        <b/>
        <sz val="14"/>
        <color theme="1"/>
        <rFont val="Arial Narrow"/>
        <family val="2"/>
        <charset val="204"/>
      </rPr>
      <t>План закупки (ПЗ)</t>
    </r>
    <r>
      <rPr>
        <sz val="14"/>
        <color theme="1"/>
        <rFont val="Arial Narrow"/>
        <family val="2"/>
        <charset val="204"/>
      </rPr>
      <t xml:space="preserve">  – план мероприятий по заключению любых договоров, по результатам проведения закупок (1.1.9) на поставку товаров (МТР), выполнение работ, оказание услуг для нужд Заказчика (1.4.3) на планируемый период.
</t>
    </r>
    <r>
      <rPr>
        <b/>
        <sz val="14"/>
        <color theme="1"/>
        <rFont val="Arial Narrow"/>
        <family val="2"/>
        <charset val="204"/>
      </rPr>
      <t>ПЗ Факт</t>
    </r>
    <r>
      <rPr>
        <sz val="14"/>
        <color theme="1"/>
        <rFont val="Arial Narrow"/>
        <family val="2"/>
        <charset val="204"/>
      </rPr>
      <t xml:space="preserve"> - форма отчета об исполнении Плана закупок за отчетный период, может быть использована при загрузке в виде шаблона в автоматизированной системе либо заполяется в ручную
</t>
    </r>
    <r>
      <rPr>
        <b/>
        <sz val="14"/>
        <color theme="1"/>
        <rFont val="Arial Narrow"/>
        <family val="2"/>
        <charset val="204"/>
      </rPr>
      <t>Центральный закупочной орган ПАО «Россети», ЦЗО ПАО «Россети»</t>
    </r>
    <r>
      <rPr>
        <sz val="14"/>
        <color theme="1"/>
        <rFont val="Arial Narrow"/>
        <family val="2"/>
        <charset val="204"/>
      </rPr>
      <t xml:space="preserve"> - коллегиальный (не менее трех человек) постоянно действующий орган, созданный ПАО «Россети» в целях контроля и координации закупочной деятельности ПАО «Россети» и его ДЗО.
</t>
    </r>
    <r>
      <rPr>
        <b/>
        <sz val="14"/>
        <color theme="1"/>
        <rFont val="Arial Narrow"/>
        <family val="2"/>
        <charset val="204"/>
      </rPr>
      <t>Центральный закупочный орган Заказчика, ЦЗО Заказчика</t>
    </r>
    <r>
      <rPr>
        <sz val="14"/>
        <color theme="1"/>
        <rFont val="Arial Narrow"/>
        <family val="2"/>
        <charset val="204"/>
      </rPr>
      <t>: коллегиальный (не менее трех человек) постоянно действующий орган, созданный Заказчиком (1.4.3) в целях контроля и координации закупочной деятельности Заказчика(1.4.3).</t>
    </r>
  </si>
  <si>
    <t>1. Внесение изменений (добавление, удаление, переименование столбцов и т.п.) в установленную форму не допускается.
2. Сведения о Плане закупок (ПЗ) представляются в следующем порядке:
2.1. В графе «Код вида деятельности» указывается принадлежность закупки к виду деятельности в соответствии с утвержденными программами:
1 - «новое строительство»;
2 - «реконструкция и техперевооружение»;
3 - «энергоремонтное (ремонтное) производство, техническое обслуживание»;
4 - «ИТ-Закупки»;
5 - «НИОКР»
6 - «Консультационные услуги»;
7 - «Прочие закупки».
3. В графе «Номер закупки» указывается уникальный номер закупки, который автоматически присваивается системой управления закупочной деятельностью (при наличии) либо в соответствии с принятой нумерацией в Обществе.
4. В графе «Заказчик продукции. Филиал/подразделение» указывается наименование филиала, а для закупок исполнительного аппарата Общества, указывается наименование подразделения, инициировавшего закупку.
5. В графе «Код по ОКВЭД2», «Код по ОКПД2», «Код по ОКЕИ», «Код по ОКАТО» указываются коды в соответствии с общероссийскими классификаторами.</t>
  </si>
  <si>
    <t>6. При указании вида закупки применяются следующие индексы:
- ПИР – проектно-изыскательские работы;
- ГЭ – прохождение экспертизы проектов;
- АН – авторский надзор за ходом строительства;
- ТН – технический надзор за ходом строительства;
- СМР – строительно-монтажные работы;
- ПНР – пуско-наладочные работы;
- ГП – генподрядные работы (работы «под ключ»);
- УС – услуги сторонних организаций по управлению строительством;
- МТРиО – поставка материально-технических ресурсов и оборудования;
- ОН – приобретение, аренда объектов недвижимости, включая услуги по юридическому сопровождению сделок, оформлению объектов недвижимости, а также возмещение убытков, связанных с использованием земельных участков под строительство;
- ИТ – покупка и техническое обслуживание вычислительной и оргтехники, внедрение и сопровождение лицензионного программного обеспечения, корпоративных информационных систем;
- ТС – покупка, аренда транспортных средств и спецтехники, транспортные услуги;
- СБ – обеспечение безопасности и защита коммерческой, промышленной, финансовой, деловой и другой информации;
- ФО – отбор финансовых организаций;
- Охрана – услуги сторонних организаций по охране имущества;
- Услуги –прочие услуги, не вошедшие в вышеперечисленные виды закупок;
- Работы –прочие работы, не вошедшие в вышеперечисленные виды закупок.
7. В графе «Наличие условий о субъектах малого и среднего предпринимательства в конкурсной/закупочной документации», в зависимости от условия указывается значение «1» - в закупочной процедуре могут участвовать любые участники, «2» - только субъекты малого и среднего предпринимательства, «3» - требование о привлечении к исполнению договора субподрядчиков из числа субъектов малого и среднего предпринимательства).</t>
  </si>
  <si>
    <t>8. В графе «Категория закупки, которая не учитывается при расчёте совокупного годового стоимостного объёма договоров» указывается буква подпункта, пункта 7 Положения об особенностях участия субъектов малого и среднего предпринимательства в закупках товаров, работ, услуг отдельными видами юридических лиц, годовом объеме таких закупок и порядке расчета указанного объема утвержденного Постановлением Правительства Российской Федерации от 11 декабря 2014 г. № 1352.
9. В графе «Признак закупки инновационной и высокотехнологичной продукции» указывается признак отнесения закупке к инновационной и высокотехнологичной продукции. В случае, отнесения закупки к инновационной и высокотехнологичной продукции указывается слово «ДА». Отнесение закупки к инновационной и высокотехнологичной продукции определяется на основании критериев утвержденных приказом Минэнерго России от 25.12.2015 №1026.
10. При указании планируемых способов закупки применяются следующие индексы:
ОК - открытый конкурс, конкурс в электронной форме;
ЗК - закрытый конкурс в электронной форме, закрытый конкурс в неэлектронной форме);
ОА - открытый аукцион, аукцион в электронной форме;
ЗА - закрытый аукцион в электронной форме, закрытый аукцион в неэлектронной форме;
ОЗП - запрос предложений в электронной форме;
ЗЗП - закрытый запрос предложений в электронной форме, закрытый запрос предложений в неэлектронной форме;
ОЗК - запрос котировок в электронной форме;
ЗЗК - закрытый запрос котировок в электронной форме, закрытый запрос котировок в неэлектронной форме;
КПО - конкурентный предварительный отбор;
ПО - предварительный отбор;
ЗЦ КПО - запрос цен по результатам конкурентного предварительного отбора;
ЗЦ ПО - запрос цен по результатам предварительного отбора;
СЦ - сравнение цен (сравнение цен в электронной форме, сравнение цен в неэлектронной форме);
ЕП - закупка у единственного поставщика (исполнителя, подрядчика);
ЗПП - закупка, путем участия в процедурах, организованных продавцами продукции.</t>
  </si>
  <si>
    <t>11. В графе «Организатор закупки (юридическое лицо/филиал)» указывать наименование юридического лица, а в случаях самостоятельной организации процедур закупок филиалами, указать и наименование филиала.
12. Для закупок способом у единственного поставщика дополнительно заполняется раздел «Сведения о закупке у единственного поставщика».
13. Сведения о сроках проведения процедур (графы «Планируемая дата размещения извещения о начале закупочной процедуры/заключения договора у ЕП (ЗПП) (чч.мм.гггг)», «Планируемая дата подведения итогов по закупочной процедуре/заключения договора у ЕП (ЗПП) (чч.мм.гггг)», и исполнения обязательств по договору (графы «Плановая дата заключения договора (чч.мм.гггг)», «Планируемая дата начала поставки товаров, выполнения работ, услуг (чч.мм.гггг)», «Планируемая дата окончания поставки товаров, выполнения работ, услуг (чч.мм.гггг)») представляются исключительно в формате даты «Число.Месяц.Год», при этом в графе указывается последний день месяца в котором планируется объявление закупочной процедуры/вскрытие конвертов/подписание итогового протокола/заключение договора/начало или окончание поставки товаров, выполнения работ, услуг.
14. Сведения по разделу «Данные из ИПР текущий и следующий календарные годы» заполняются в строгом соответствии с утвержденной инвестиционной программой.</t>
  </si>
  <si>
    <t>6. Сведения представляются в формате таблиц MS Excel в следующем порядке:
6.1. Представление сведений об исполнении Плана закупок в разрезе одной закупки осуществляется в диапазоне строк, количество которых соответствует количеству поданных на данную закупку заявок. При этом:
6.1.1. Сведения в графах «Наименования участников, подавших заявки/предложения (оферты)», «Принадлежность участника закупочной процедуры к субъекту малого или среднего предпринимательства», «Наименования участников, заявки/предложения (оферты) которых были отклонены», «Цены заявок/ предложений (оферт), тыс. руб. без НДС», «Цены заявок/предложений (оферт) после переторжек, тыс. руб. без НДС» не подлежат объединению в одну ячейку и представляются в отдельных строках по принципу «Один участник – одна строка».
При этом в первой строке закупки в графе «Наименования участников, подавших заявки/предложения (оферты)» всегда указывается победитель закупочной процедуры.
6.1.2. Сведения в графах «Наименования участников, заявки/предложения (оферты) которых были отклонены», «Принадлежность участника закупочной процедуры к субъекту малого или среднего предпринимательства», «Цены заявок/ предложений (оферт)», «Цены заявок/предложений (оферт) после переторжек» представляются в строке, соответствующей участнику по графе «Наименования участников, подавших заявки/предложения (оферты)».
6.1.3. Сведения в остальных графах в обязательном порядке представляются в первой строке диапазона, заданного в графе «Количество участников, подавших заявки/предложения (оферты)». Объединение ячеек в данных графах остается на усмотрение Общества.
6.2. В графе «Код вида деятельности» указывается принадлежность закупки к виду деятельности в соответствии с утвержденными программами:
1 - «новое строительство»;
2 - «реконструкция и техперевооружение»;
3 - «энергоремонтное (ремонтное) производство, техническое обслуживание»;
4 - «ИТ-Закупки»;
5 - «НИОКР»
6 - «Консультационные услуги»;
7 - «Прочие закупки».
6.3. В графе «Номер закупки из Плана закупки» указывается уникальный номер закупки, который автоматически присваивается системой управления закупочной деятельностью (при наличии) либо в соответствии с принятой нумерацией в Обществе.</t>
  </si>
  <si>
    <t>6.4. В графе «Заказчик продукции. Филиал/подразделение» указывается наименование филиала, а для закупок исполнительного аппарата Общества, указывается индекс «ИА».
6.5. При указании вида закупки применяются следующие индексы:
- ПИР – проектно-изыскательские работы;
- ГЭ –прохождение экспертизы проектов;
- АН – авторский надзор за ходом строительства;
- ТН – технический надзор за ходом строительства;
- СМР – строительно-монтажные работы;
- ПНР – пуско-наладочные работы;
- ГП – генподрядные работы (работы «под ключ»);
- УС – услуги сторонних организаций по управлению строительством;
- МТРиО – поставка материально-технических ресурсов и оборудования;
- ОН – приобретение, аренда объектов недвижимости, включая услуги по юридическому сопровождению сделок, оформлению объектов недвижимости, а также возмещение убытков, связанных с использованием земельных участков под строительство;
- ИТ – покупка и техническое обслуживание вычислительной и оргтехники, внедрение и сопровождение лицензионного программного обеспечения, корпоративных информационных систем;
- ТС – покупка, аренда транспортных средств и спецтехники, транспортные услуги;
- СБ – обеспечение безопасности и защита коммерческой, промышленной, финансовой, деловой и другой информации;
- ФО – отбор финансовых организаций;
- Охрана – услуги сторонних организаций по охране имущества;
- Услуги – прочие услуги, не вошедшие в вышеперечисленные виды закупок;
- Работы – прочие работы, не вошедшие в вышеперечисленные виды закупок.
6.6. В графе «Наличие условий о субъектах малого и среднего предпринимательства в конкурсной/закупочной документации», в зависимости от условия указывается значение «1» - в закупочной процедуре могут участвовать любые участники, «2» - только субъекты малого и среднего предпринимательства, «3» - требование о привлечении к исполнению договора субподрядчиков из числа субъектов малого и среднего предпринимательства).</t>
  </si>
  <si>
    <t>6.7. В графе «Категория закупки, которая не учитывается при расчёте совокупного годового стоимостного объёма договоров» указывается буква подпункта, пункта 7 Положения об особенностях участия субъектов малого и среднего предпринимательства в закупках товаров, работ, услуг отдельными видами юридических лиц, годовом объеме таких закупок и порядке расчета указанного объема утвержденного Постановлением Правительства Российской Федерации от 11 декабря 2014 г. № 1352.
6.8. В графе «Признак закупки инновационной и высокотехнологичной продукции» указывается признак отнесения закупке к инновационной и высокотехнологичной продукции. В случае, отнесения закупки к инновационной и высокотехнологичной продукции указывается слово «ДА». Отнесение закупки к инновационной и высокотехнологичной продукции определяется на основании критериев утвержденных приказом Минэнерго России от 25.12.2015 №1026.
6.9. В случае, если закупка объявлялась без указания сведений о начальной (предельной) цене, в графах «Начальная (предельная) цена закупки по извещению/ уведомлению, тыс. руб. без НДС» и «Начальная (предельная) цена закупки по извещению/ уведомлению, тыс. руб. с НДС» указывается число «0».</t>
  </si>
  <si>
    <t>6.11. В графах «Наименования участников, подавших заявки», «Наименования участников, заявки которых были отклонены», «Наименование победителя (единственного квалифицированного участника, единственного поставщика) закупки» указываются полные наименования юридических лиц в строгом соответствии с выпиской из ЕГРЮЛ. Применение сокращений не допускается.
6.12. В графе «Принадлежность участника закупочной процедуры к субъекту малого или среднего предпринимательства» для участника относящегося к субъекту малого или среднего предпринимательства указывается значение «1», если не относится - то «0». Если участник относится к субъекту малого или среднего предпринимательства необходимо отражать его категорию в виде индекса:
- «1ип» – индивидуальный предприниматель;
- «1ми» – микропредприятия;
- «1м» – малые предприятия;
- «1с» - средние предприятия.
6.13. В графе «Количество переторжек» для переторжек, проведенных в очной форме (в режиме online на ЭТП) указывается индекс «о», а для закрытой формы переторжки (единоразовая подача) указывается индекс «з» (пример «1о» или «1з»).
6.14. В графе «Субподрядные договоры, заключенные победителем (единственным квалифицированным участником, единственным поставщиком) закупки с субъектами малого и среднего предпринимательства» указывается общее количество субподрядных договоров и сумма. Информация о количестве субподрядных договоров и их сумме указывается в случае если Заказчик в извещении и документации о закупке устанавливал требование о привлечении к исполнению договора субподрядчиков (соисполнителей) из числа субъектов малого и среднего предпринимательства.</t>
  </si>
  <si>
    <t>Форма заполняется согласно ЗД_ДСПиОЗ_8</t>
  </si>
  <si>
    <t>Форма заполняется согласно ЗД_ДСПиОЗ_7</t>
  </si>
  <si>
    <t>Форма заполняется согласно ЗД_ДСПиОЗ_6</t>
  </si>
  <si>
    <t>Форма заполняется согласно ЗД_ДСПиОЗ_5</t>
  </si>
  <si>
    <t>Форма заполняется согласно ЗД_ДСПиОЗ_4</t>
  </si>
  <si>
    <t>Форма заполняется согласно ЗД_ДСПиОЗ_3</t>
  </si>
  <si>
    <t>Форма заполняется в ручную, а также в Автоматизированную ситсему сетевой отчетности при наличии, согласно ЗД_ДСПиОЗ_2</t>
  </si>
  <si>
    <t>Форма заполняется в ручную, а также в Автоматизированную ситсему сетевой отчетности при наличии, согласно ЗД_ДСПиОЗ_1</t>
  </si>
  <si>
    <t xml:space="preserve">Инструкция по заполнению форм ввода (макетов), предоставляемых
в Департамент сводного планирования и организации закупок ПАО «Россети» </t>
  </si>
  <si>
    <t xml:space="preserve">4.3. Исполнение ПЗ ПАО "Россети" </t>
  </si>
  <si>
    <t>4.4. Информация по исполнению Плана закупок ПАО «ФСК ЕЭС»</t>
  </si>
  <si>
    <t>4.5. План закупок ПАО «ФСК ЕЭС» на ________год</t>
  </si>
  <si>
    <t>4.6. Данные по экономическому эффекту закупочной деятельности</t>
  </si>
  <si>
    <t>4.7. Реестр обращений/жалоб участников закупочных процедур</t>
  </si>
  <si>
    <t>Вместе с формой Плана закупки представляются пояснительные записки, форматы которых указаны в ЗД_ДСПиОЗ_1</t>
  </si>
  <si>
    <t>Вместе с формой Отчет об исполнении плана закупок (ПЗ Факт) представляются пояснительные записки, форматы которых указаны в ЗД_ДСПиОЗ_2</t>
  </si>
  <si>
    <t>2.1. Регламент информационного обмена, утвержденный приказом ОАО «Россети» от 15.10.2019 №210. 
2.2. Единый перечень сетевой отчетности, утвержденный распоряжением ПАО «Россети» от 23.03.2020 № 73р.
2.3. Единый стандарт закупок ПАО "Россети" (Положение о закупке), утвержденный решением Совета директоров ПАО «Россети» от 17.12.2018 № 334.</t>
  </si>
  <si>
    <r>
      <t xml:space="preserve">1. Состав документов, направляемых вместе с отчетом об исполнении Плана закупок:
а) пояснительная записка к отчету об исполнении Плана закупок;
б) пояснительная записка по закупкам у единственного поставщика;
в) отчет об исполнении Плана закупок;
</t>
    </r>
    <r>
      <rPr>
        <sz val="14"/>
        <color theme="1"/>
        <rFont val="Arial Narrow"/>
        <family val="2"/>
        <charset val="204"/>
      </rPr>
      <t>2. Внесение изменений (удаление, переименование столбцов и т.п.) в установленные формы не допускается.
3. Разрешается добавление технических граф для указания дополнительной информации. При этом дополнительные графы должны быть размещены в конце таблицы.
4. Отчёты, подготовленные не в соответствии с данными указаниями, а также с явными отклонениями от установленного формата отчета будут направлены в Общество на доработку без рассмотрения по существу представленных в них сведений.
5. Сведения об исполнении Плана закупок (ПЗ) представляются в следующем порядке:
5.1. В отчёте отражаются сведения о следующих закупках:
- закупки с подведенным итогом за указанный период;
- планируемые к объявлению в отчётном периоде;
- объявленные закупки в отчётном периоде с не подведённым итогом.</t>
    </r>
  </si>
  <si>
    <r>
      <t xml:space="preserve">6.10. При указании способов закупки в соответствующих графах (план, факт) применяются следующие индексы:
</t>
    </r>
    <r>
      <rPr>
        <sz val="14"/>
        <color theme="1"/>
        <rFont val="Arial Narrow"/>
        <family val="2"/>
        <charset val="204"/>
      </rPr>
      <t>ОК - открытый конкурс, конкурс в электронной форме;
ЗК - закрытый конкурс в электронной форме, закрытый конкурс в неэлектронной форме);
ОА - открытый аукцион, аукцион в электронной форме;
ЗА - закрытый аукцион в электронной форме, закрытый аукцион в неэлектронной форме;
ОЗП - запрос предложений в электронной форме;
ЗЗП - закрытый запрос предложений в электронной форме, закрытый запрос предложений в неэлектронной форме;
ОЗК - запрос котировок в электронной форме;
ЗЗК - закрытый запрос котировок в электронной форме, закрытый запрос котировок в неэлектронной форме;
КПО - конкурентный предварительный отбор;
ПО - предварительный отбор;
ЗЦ КПО - запрос цен по результатам конкурентного предварительного отбора;
ЗЦ ПО - запрос цен по результатам предварительного отбора;
СЦ - сравнение цен (сравнение цен в электронной форме, сравнение цен в неэлектронной форме);
ЕП - закупка у единственного поставщика (исполнителя, подрядчика);
ЗПП - закупка, путем участия в процедурах, организованных продавцами продукции.
6.10.1. В случае признания закупки несостоявшейся с последующим заключением договора с единственным поставщиком в соответствии с Единым стандартом закупок ПАО «Россети» в графе «Способ закупки. Факт» указывается индекс проведённой закупочной процедуры в сочетании с индексом «ЕП» через одиночный пробел, например, «ОК ЕП». При этом в графах по данной закупке представляются сведения, как о проведенной закупочной процедуре, так и о закупке у единственного поставщика.</t>
    </r>
  </si>
  <si>
    <r>
      <t xml:space="preserve">6.15. В графе «Организатор закупки (юридическое лицо/филиал)» указывать наименование юридического лица, а в случаях самостоятельной организации процедур закупок филиалами, указать и наименование филиала.
6.16. Сведения о сроках проведения процедур (графы «Дата объявления закупочной процедуры / заключения договора у ЕП (ЗПП)(число, месяц, год)», «Дата вскрытия конвертов», «Дата подведения итогов закупочной процедуры / заключения договора у ЕП (ЗПП) (число, месяц, год)», «Дата заключения договора. План/Факт») и исполнения обязательств по договору (графы «Планируемая дата начала поставки товара, выполнения работ, оказания услуг по Плану закупки», «Дата начала поставки товара, выполнения работ, оказания услуг по договору», «Дата исполнения поставщиком (подрядчиком, исполнителем) обязательств по договору») представляются исключительно в формате даты «ЧЧ.ММ.ГГГГ», при этом плановые даты указываются согласно Плану закупок.
6.17. В графе «Дата подведения итогов закупочной процедуры / заключения договора у ЕП (ЗПП) (число, месяц, год)» по конкурсам указывается дата подписания протокола о результатах конкурса, по внеконкурсным закупкам – дата подписания протокола по выбору победителя, для закупок у единственного поставщика – дата заключения договора.
6.17.1. Для закупок способом у единственного поставщика дополнительно заполняется раздел «Сведения о закупке у ЕП».
</t>
    </r>
    <r>
      <rPr>
        <sz val="14"/>
        <color theme="1"/>
        <rFont val="Arial Narrow"/>
        <family val="2"/>
        <charset val="204"/>
      </rPr>
      <t>6.18. Графа «Причины невыполнения сроков» подлежит заполнению в обязательном порядке в случае нарушения сроков:
- публикации извещения (уведомления) (более 30 дней от плановой даты);
- сроков подведения итогов (более 30 дней от плановой даты);
6.19. Раздел «Данные из ИПР» заполняется в строгом соответствии с утвержденной инвестиционной программой.
6.20. В случае отсутствия сведений ячейки по отдельным графам соответствующих строк не подлежат заполнению, в том числе пробелами.
6.21. Разделение блоков информации в графе «Примечание» осуществляется путем применения символа «;».
6.22. Представление сведений осуществляется исключительно с применением кириллицы и арабских цифр. Применение латиницы, римских цифр, символов «+», «-», «*» и любых иных не допускается за исключением случаев, описанных в данных указаниях, наименованиях проектов, объектов и номенклатуры закупаемой продукции, интернет-адресов.</t>
    </r>
  </si>
  <si>
    <t>Графа 11 «Мероприятия выполненные во исполнение предписания» - указывается номер/дата исходящего письма в антимонопольный орган об исполнении предписания, с указанием выполненных мероприятий (процедура отменена, внесены изменения в КД, отменен итоговый протокол, повторное рассмотрение заявок участников, предписание не исполнялось в связи с подачей искового заявления в суд и т.д.).</t>
  </si>
  <si>
    <t>1.В данный отчет включаются все жалобы и обращения участников закупочных процедур на действия ДЗО ПАО «Россети» (далее - Заказчик), конкурсных (закупочных) комиссий (за исключением обращений за разъяснением положений конкурсной (закупочной) документации), поступающих в адрес Заказчика, в том числе жалоб и обращений участников закупочных   процедур на действия Заказчика, конкурсных (закупочных) комиссий соответствующих ДЗО ПАО «Россети», направленных в адрес ПАО «Россети».</t>
  </si>
  <si>
    <t>2.  Реестр обращений участников закупочных процедур представляется в Департамент сводного планирования и организации закупок обязательно с приложением подтверждающих документов (жалоба, обращение участников закупочных процедур, ответ Заказчика, протоколы ЦЗК/ЦЗО ДЗО ПАО «Россети» о рассмотрении жалоб и обращений, решения, определения, предписания контролирующих/судебных органов).</t>
  </si>
  <si>
    <t>Графа 4 «Адресат обращения/жалобы, дата рассмотрения жалобы» - указывается наименование антимонопольного органа, дата рассмотрения жалобы согласно уведомлению антимонопольного органа. В случае  поступления жалобы в адрес конкурсных (закупочных) комиссий соответствующих ДЗО ПАО «Россети» и/или ПАО «Россети» указывается ПАО «Россети».</t>
  </si>
  <si>
    <t xml:space="preserve">Графа 5 «Номер закупки, полное наименование закупки в соответствии с документацией» - указывается номер закупки на электронной площадке и сайте zakupki.gov.ru, способ размещения закупки, полное наименование закупки в соответствии с документацией.
В случаях, когда в одной жалобе оспариваются действия Заказчика/Организатора по двум и более закупочным процедурам, информация по каждой такой процедуре заполняется отдельно,  т.е. не подлежат объединению в одну ячейку и представляются в отдельных строках по принципу «Одна закупочная процедура – одна строка».
</t>
  </si>
  <si>
    <t>Графа 7 «Сведения о договоре» - указывается дата/номер заключенного договора, либо планируемая дата заключения договора, в случае отмены закупочной процедуры - закупочная процедура отменена.</t>
  </si>
  <si>
    <t>Графа 9 «Решение антимонопольного органа, результат рассмотрения жалобы/обращения» - кратко указывается результат рассмотрения: жалоба признана необоснованной, жалоба признана обоснованной, жалоба оставлена без рассмотрения, жалоба возвращена заявителю, жалоба признана обоснованной в части (кратко указывается нарушение).</t>
  </si>
  <si>
    <t xml:space="preserve">Графа 12 «Информация по обжалованию решений, предписаний, антимонопольного органа»  - заполняется  нарастающим итогом,  указываются:
-  дата/номер искового заявления, наименование суда первой инстанции, номер дела, фамилия судьи, дата рассмотрения, результат рассмотрения;
- дата/номер апелляционной жалобы, наименование суда апелляционной инстанции, номер дела, фамилия судьи, дата рассмотрения, результат рассмотрения;
- дата/номер кассационной жалобы, наименование суда кассационной инстанции, номер дела, фамилия судьи, дата рассмотрения, результат рассмотрения.
</t>
  </si>
  <si>
    <t>Графа 13 «Сведения об административных правонарушениях» -указывается информация об административных правонарушениях:  повод к возбуждению дела об административном правонарушении, номер/дата протокола, постановления,определения по делу об административном правонарушении. Информация о лицах привлеченных к административной ответственности. В случае вынесения постановления о наложении административногоштрафа, указывается его размер. Информация по обжалованию: дата/номер искового заявления, наименование суда первой инстанции, номер дела, фамилия судьи, дата рассмотрения, результат рассмотрения</t>
  </si>
  <si>
    <t>3 .Внесение изменений (добавление, удаление, переименование столбцов и т.п.) в установленную форму не допускается. Сведения заполняются нарастающим итогом, представляются в формате таблиц MS Excel.                                                                                                                                                                                                                                                                                                                                                                                                                                          Графа 3 «Дата/номер уведомления антимонопольного органа, дата/номер жалобы/обращения участника» - указывается исходящий номер и дата (при их отсутсвии бн/бд) уведомления  антимонопольного органа. Если жалоба направлена в адрес Заказчика/Организатора, указывается исходящий номер/дата жалобы.</t>
  </si>
  <si>
    <t>Графа 8 «Обжалуемые действия» - коротко и максимально информативно указываются обжалуемые действия, например: необоснованное отклонение участника, несоответствие положений документации о закупки требованиям Закона о закупке и т.п.</t>
  </si>
  <si>
    <t>Графа 10 «Номер/дата документа (решения и/или предписания)» - указывается номер/дата решения и предписания антимонопольного органа. Номер/дата исходящего письма - ответа Заказчика/Организатора, по результатам рассмотрения жалобы ЦЗК/ЦЗО ДЗО ПАО «Россети».</t>
  </si>
  <si>
    <t>Объем финансового обеспечения закупки за счет субсидии, предоставляемой в целях реализации национальных и федеральных проектов, а также комплексного плана модернизации и расширения магистральной инфраструктуры</t>
  </si>
  <si>
    <t>Код целевой статьи расходов, код вида расходов</t>
  </si>
  <si>
    <t>4.8. Информация о дополнительных соглашениях, заключение которых осуществлялось после одобрения  ЦЗО ДЗО ПАО «Россети»</t>
  </si>
  <si>
    <t>4.9. Сведения о количестве и общей стоимости договоров, заключенных по результатам закупок у субъектов МСП, включая объемы произведенных оплат субъектам МСП</t>
  </si>
  <si>
    <t>Форма заполняется согласно ЗД_ДСПиОЗ_9</t>
  </si>
  <si>
    <t>4.10. Информация о текущем статусе закупок стоимостью 100 млн. рублей и более нарастающим итогом с начала года</t>
  </si>
  <si>
    <t>Форма заполняется согласно ЗД_ДСПиОЗ_10</t>
  </si>
  <si>
    <t>Нет</t>
  </si>
  <si>
    <t>АО "Янтарьэнергосбыт"</t>
  </si>
  <si>
    <t>электронная</t>
  </si>
  <si>
    <t>согласно техническому заданию</t>
  </si>
  <si>
    <t>усл.ед</t>
  </si>
  <si>
    <t>Калининградская обл.</t>
  </si>
  <si>
    <t>ОЗК</t>
  </si>
  <si>
    <t>ОЗП</t>
  </si>
  <si>
    <t>ОИТиС</t>
  </si>
  <si>
    <t>ИТ</t>
  </si>
  <si>
    <t>ОМТОиЗД АО "Янтарьэнергосбыт"</t>
  </si>
  <si>
    <t>62.02.20.190</t>
  </si>
  <si>
    <t>62.02.9</t>
  </si>
  <si>
    <t>ЕП</t>
  </si>
  <si>
    <t xml:space="preserve">неэлектронная </t>
  </si>
  <si>
    <t>5.7.3.3</t>
  </si>
  <si>
    <t>62.01</t>
  </si>
  <si>
    <t>ООО Компания "Стек ИТ"</t>
  </si>
  <si>
    <t>Поставка лицензий на ПО для ЭВМ</t>
  </si>
  <si>
    <t>Поставка лицензии модуль "Онлайн касса"</t>
  </si>
  <si>
    <t>Лицензия модуль "Онлайн касса"</t>
  </si>
  <si>
    <t>2024-2025</t>
  </si>
  <si>
    <t>Поставка 1С:Управление холдингом 3.2 (лицензия)</t>
  </si>
  <si>
    <t>Оказание услуг по реализации функционала и процессов обеспечения требований ПП РФ №890 от 19-06-2020</t>
  </si>
  <si>
    <t>Развитие единой системы для функционирования розничного рынка электрической энергии на базе блокчейн-технологии</t>
  </si>
  <si>
    <t>ООО "Ондер Лаб"</t>
  </si>
  <si>
    <t>Поставка сертификатов на тех.поддержку Кибер Бэкап Расширенная редакция</t>
  </si>
  <si>
    <t>62.01.29</t>
  </si>
  <si>
    <t>Бухгалтерия</t>
  </si>
  <si>
    <t>услуги</t>
  </si>
  <si>
    <t>69.20.1</t>
  </si>
  <si>
    <t>Щ</t>
  </si>
  <si>
    <t>себестоимость</t>
  </si>
  <si>
    <t>бизнес-план</t>
  </si>
  <si>
    <t>ОК</t>
  </si>
  <si>
    <t>Аудит</t>
  </si>
  <si>
    <t>Поставка расходных материалов для оргтехники</t>
  </si>
  <si>
    <t>26.20</t>
  </si>
  <si>
    <t>26.20.40.190</t>
  </si>
  <si>
    <t>Поставка комплектующих и прочих расходных материалов для ремонта и обслуживания оргтехникии</t>
  </si>
  <si>
    <t>Поставка МФУ</t>
  </si>
  <si>
    <t>26.20.18.110</t>
  </si>
  <si>
    <t>амортизация, прибыль</t>
  </si>
  <si>
    <t>Поставка персональных компьютеров</t>
  </si>
  <si>
    <t>26.20.1</t>
  </si>
  <si>
    <t>26.20.13.000</t>
  </si>
  <si>
    <t>Поставка серверного и сетевого оборудования</t>
  </si>
  <si>
    <t>26.20.14.000      26.30.23.000</t>
  </si>
  <si>
    <t>неэлектронная</t>
  </si>
  <si>
    <t>ДРГП</t>
  </si>
  <si>
    <t>Услуги</t>
  </si>
  <si>
    <t>Печать и доставка платежных документов (квитанций)</t>
  </si>
  <si>
    <t>82.11</t>
  </si>
  <si>
    <t>82.11.10.000</t>
  </si>
  <si>
    <t>Отдел управления персоналом</t>
  </si>
  <si>
    <t>65.12.1</t>
  </si>
  <si>
    <t>Д</t>
  </si>
  <si>
    <t>Предоставление услуг добровольного медицинского страхования</t>
  </si>
  <si>
    <t>ОМТОиЗД</t>
  </si>
  <si>
    <t xml:space="preserve">Выполнение работ по текущему ремонту здания и нежилых помещений </t>
  </si>
  <si>
    <t>43.3</t>
  </si>
  <si>
    <t>43.39.19</t>
  </si>
  <si>
    <t>Текущий ремонт</t>
  </si>
  <si>
    <t>27000000000</t>
  </si>
  <si>
    <t>МТРиО</t>
  </si>
  <si>
    <t>Поставка и установка жалюзи и рольставней</t>
  </si>
  <si>
    <t>22.23.14</t>
  </si>
  <si>
    <t>22.23.14.130</t>
  </si>
  <si>
    <t>Поставка мебели</t>
  </si>
  <si>
    <t>46.47.1</t>
  </si>
  <si>
    <t>Поставка питьевой воды</t>
  </si>
  <si>
    <t>11.07</t>
  </si>
  <si>
    <t>11.07.11.120</t>
  </si>
  <si>
    <t>Поставка питьевой воды для нужд АО "Янтарьэнергосбыт"</t>
  </si>
  <si>
    <t>Поставка канцелярских товаров</t>
  </si>
  <si>
    <t>46.49.33</t>
  </si>
  <si>
    <t>46.49.23</t>
  </si>
  <si>
    <t>Поставка канцелярских товаров для нужд АО "Янтарьэнергосбыт"</t>
  </si>
  <si>
    <t>Поставка моющих средств</t>
  </si>
  <si>
    <t>47.75.2</t>
  </si>
  <si>
    <t>Поставка моющих средств для нужд АО "Янтарьэнергосбыт"</t>
  </si>
  <si>
    <t>Поставка бумаги для принтеров</t>
  </si>
  <si>
    <t>17.12</t>
  </si>
  <si>
    <t>17.12.14.110</t>
  </si>
  <si>
    <t>Поставка бумаги для принтеров для нужд АО "Янтарьэнергосбыт"</t>
  </si>
  <si>
    <t>Поставка средств индивидуальной защиты</t>
  </si>
  <si>
    <t>14.12</t>
  </si>
  <si>
    <t>14.12.1</t>
  </si>
  <si>
    <t>Группа по ОПР и КП ЮУ</t>
  </si>
  <si>
    <t>Оказание услуг по адаптации и сопровождению экземпляров Систем КонсультантПлюс, установленных у Заказчика.</t>
  </si>
  <si>
    <t>63.11.1</t>
  </si>
  <si>
    <t>63.11.19.000</t>
  </si>
  <si>
    <t>оказание услуг по адаптации и сопровождению экземпляров Систем КонсультантПлюс, принадлежащих Заказчику</t>
  </si>
  <si>
    <t>ОЭБ</t>
  </si>
  <si>
    <t>СБ</t>
  </si>
  <si>
    <t>Предоставление права  на использование программы "Контур информационной безопасности SearchInform"</t>
  </si>
  <si>
    <t>62.0</t>
  </si>
  <si>
    <t>62.02.30</t>
  </si>
  <si>
    <t>ООО «СерчИнформ»</t>
  </si>
  <si>
    <t>Предоставление Лицензиату право использования результата интеллектуальной деятельности</t>
  </si>
  <si>
    <t>26.20.4</t>
  </si>
  <si>
    <t>26.20.40.140</t>
  </si>
  <si>
    <t>Оказание услуг по технической поддержке</t>
  </si>
  <si>
    <t>62.02</t>
  </si>
  <si>
    <t>Поставка ПАК UserGate Е1000 с
сертификатом ФСТЭК</t>
  </si>
  <si>
    <t>Поставка товара</t>
  </si>
  <si>
    <t>отдел АО ТД</t>
  </si>
  <si>
    <t>Поставка автомобильного топлива по топливным картам</t>
  </si>
  <si>
    <t>19.20</t>
  </si>
  <si>
    <t>19.20.21</t>
  </si>
  <si>
    <t>Оказание услуг по ремонту автомобильного транспорта</t>
  </si>
  <si>
    <t>45.20</t>
  </si>
  <si>
    <t>45.20.11</t>
  </si>
  <si>
    <t>Услуги по ремонту автомобильного транспорта</t>
  </si>
  <si>
    <t>УЭФ</t>
  </si>
  <si>
    <t>ФО</t>
  </si>
  <si>
    <t>Оказание услуг по предоставлению кредитных средств</t>
  </si>
  <si>
    <t>64.19.2</t>
  </si>
  <si>
    <t>64.19</t>
  </si>
  <si>
    <t>прочие доходы, расходы</t>
  </si>
  <si>
    <t>ОА</t>
  </si>
  <si>
    <t>2024-2027</t>
  </si>
  <si>
    <t>рубль</t>
  </si>
  <si>
    <t>ремонтная программа</t>
  </si>
  <si>
    <t>ООД</t>
  </si>
  <si>
    <t>Оказание почтово-телеграфных услуг</t>
  </si>
  <si>
    <t>53.10.2</t>
  </si>
  <si>
    <t>53.10.12.000</t>
  </si>
  <si>
    <t>5.7.3.1</t>
  </si>
  <si>
    <t>АО "Почта России"</t>
  </si>
  <si>
    <t xml:space="preserve">Почтово-телеграфные услуги </t>
  </si>
  <si>
    <t>В</t>
  </si>
  <si>
    <t>80.10</t>
  </si>
  <si>
    <t>80.10.12.000</t>
  </si>
  <si>
    <t>Оказание услуг по физической охране объекта</t>
  </si>
  <si>
    <t>2025-2027</t>
  </si>
  <si>
    <t>Оказание услуг по физической охране объекта, расположенного по адресу: Калининградская обл., г. Калининград, ул. Дарвина, д. 10</t>
  </si>
  <si>
    <t>Оказание услуг по физической охране объекта, расположенного по адресу: Калининградская обл., г. Советск, ул. 9 Января, д. 15</t>
  </si>
  <si>
    <t>Предоставление сертификат активации сервиса совместной тех.поддержки ПО VIPNet for Windows 4.x (KC2)</t>
  </si>
  <si>
    <t>План закупки товаров, работ, услуг АО "Янтарьэнергосбыт" на 2024 год</t>
  </si>
  <si>
    <t>себестоимость, амортизация</t>
  </si>
  <si>
    <t xml:space="preserve">себестоимость </t>
  </si>
  <si>
    <t>Оказание услуг по внесению изменений в функционал веб-сайта</t>
  </si>
  <si>
    <t xml:space="preserve">электронная </t>
  </si>
  <si>
    <t>Внесение изменений в функционал веб-сайта</t>
  </si>
  <si>
    <t>Предоставление неисключительных прав на использование ПО для ЭВМ Kaspersky Endpoint Security для бизнеса</t>
  </si>
  <si>
    <t>Оказание услуг по внедрению Стек для АО "КГК"</t>
  </si>
  <si>
    <t>Внедрение Стек для АО "КГК"</t>
  </si>
  <si>
    <t>Оказание услуг по сопровождению ПК "Стек-ЭНЕРГО"</t>
  </si>
  <si>
    <t>Сопровождение ПК "Стек-ЭНЕРГО"</t>
  </si>
  <si>
    <t>Оказание услуг по использованию модуля Стек-Интеграция</t>
  </si>
  <si>
    <t>Использование модуля Стек-Интеграция</t>
  </si>
  <si>
    <t>УКП Россети Янтарь</t>
  </si>
  <si>
    <t>компл</t>
  </si>
  <si>
    <t>шт</t>
  </si>
  <si>
    <t>кредитная линия с лимитом финансирования 300 000 тыс.руб. и макс. проц. ставкой 19,5%</t>
  </si>
  <si>
    <t>кредитная линия с лимитом финансирования 200 000 тыс.руб. и макс. проц. ставкой 19,5%</t>
  </si>
  <si>
    <t>кредитная линия с лимитом финансирования 400 000 тыс.руб. и макс. проц. ставкой 19,5%</t>
  </si>
  <si>
    <t>63.11</t>
  </si>
  <si>
    <t>Выполнение работ по текущему ремонту здания и нежилых помещений  по адресу: Калининградская область, г. Советск, ул. 9 января,д. 15</t>
  </si>
  <si>
    <t>Поставка и монтаж систем кондиционирования</t>
  </si>
  <si>
    <t>43.22</t>
  </si>
  <si>
    <t>43.22.12.150</t>
  </si>
  <si>
    <t>Поставка и монтаж мульти-сплит-системы кондиционирования воздуха</t>
  </si>
  <si>
    <t>шт.</t>
  </si>
  <si>
    <t xml:space="preserve">себестоимость, амортизация, прибыль </t>
  </si>
  <si>
    <t>СМР</t>
  </si>
  <si>
    <t>программа страховой защиты</t>
  </si>
  <si>
    <t>Юридическое управление</t>
  </si>
  <si>
    <t>аренда</t>
  </si>
  <si>
    <t>68.2</t>
  </si>
  <si>
    <t>Л</t>
  </si>
  <si>
    <t>бизнес план</t>
  </si>
  <si>
    <t>Аренда помещения</t>
  </si>
  <si>
    <r>
      <t xml:space="preserve">Аренда нежилых помещений, расположенных </t>
    </r>
    <r>
      <rPr>
        <sz val="12"/>
        <color theme="1"/>
        <rFont val="Times New Roman"/>
        <family val="1"/>
        <charset val="204"/>
      </rPr>
      <t xml:space="preserve">по адресу: </t>
    </r>
    <r>
      <rPr>
        <sz val="12"/>
        <color rgb="FF000000"/>
        <rFont val="Times New Roman"/>
        <family val="1"/>
        <charset val="204"/>
      </rPr>
      <t>Калининградская область, г. Зеленоградск, ул. Потемкина, д. 20 Б, пом 1/2</t>
    </r>
  </si>
  <si>
    <t>5.7.3.11</t>
  </si>
  <si>
    <t>Евдокимова О.А.</t>
  </si>
  <si>
    <t>внеплановая ЦЗО № 2 от 05.02.2024</t>
  </si>
  <si>
    <t>Корректировка НМЦД, ЦЗО № 3 от 12.02.2024</t>
  </si>
  <si>
    <t>Проведение обязательного аудита бухгалтерской (финансовой) отчетности за 2024-2026 гг.</t>
  </si>
  <si>
    <t>2024-2026</t>
  </si>
  <si>
    <t>Корректировка НМЦД, ЦЗО № 5 от 22.02.2024</t>
  </si>
  <si>
    <t>Корректировка НМЦД ЦЗО № 6 от 27.02.24</t>
  </si>
  <si>
    <t>корректировка срока ЦЗО № 6 от 27.02.2024</t>
  </si>
  <si>
    <t>Корректировка сроков ЦЗО 7 от 01.04.2024</t>
  </si>
  <si>
    <t>Договор аренды терминалов многофункциональной системы "Видеоконсультант" с последующим правом выкупа</t>
  </si>
  <si>
    <t>3 400, 000</t>
  </si>
  <si>
    <t>26.20.16.140</t>
  </si>
  <si>
    <t>усл.ед.</t>
  </si>
  <si>
    <t>Аренда терминалов многофункциональной системы "видеоконсультант" с последующим правом выкупа</t>
  </si>
  <si>
    <t>ООО "Уральская энергосбытовая компания"</t>
  </si>
  <si>
    <t>Корректировка сроков ЦЗО 6/1 от 28.03.2024</t>
  </si>
  <si>
    <t>Развите сервиса "Арбитраж" единой системы для функционирования розничного рынка электрической энергии на базе блокчейн-технологий в АО "Янтарьэнергосбыт"</t>
  </si>
  <si>
    <t>Развитие сервиса "Биллинг" единой системы для функционирования розничного рынка электрической энергии на базе блокчейн-технологий в АО "Янтарьэнергосбыт"</t>
  </si>
  <si>
    <t>Развитие единой системы для функционирования розничного рынка электрической энергии на базе блокчейн-технологий в АО "Янтарьэнергосбыт"</t>
  </si>
  <si>
    <t>внеплановая ЦЗО № 8 от 18.04.2024</t>
  </si>
  <si>
    <t>внеплановая ЦЗО № 8 от 18.04.2025</t>
  </si>
  <si>
    <t>внеплановая ЦЗО № 8 от 18.04.2026</t>
  </si>
  <si>
    <t>Корректировка сроков ЦЗО 7 от 18.04.2024</t>
  </si>
  <si>
    <t>корректировка срока ЦЗО № 9 от 22.04.2024</t>
  </si>
  <si>
    <t>Перенос сроков ЦЗО 11 от 24.05.2024</t>
  </si>
  <si>
    <t>Корректировка сроков ЦЗО 11 от 24.05</t>
  </si>
  <si>
    <t>Услуги предоставления погодных данных</t>
  </si>
  <si>
    <t xml:space="preserve">нет </t>
  </si>
  <si>
    <t>ООО "НПЦ "Мен Мейкер"</t>
  </si>
  <si>
    <t>Услуги предоставления данных погоды</t>
  </si>
  <si>
    <t>Внеплановая ЦЗО 11 от 24.05.2024</t>
  </si>
  <si>
    <t>Корректировка сроков ЦЗО 8 от 18.04.2024  Корректировка сроков ЦЗО 12 от 06.06.2024</t>
  </si>
  <si>
    <t>Корректировка сроков ЦЗО 7 от 01.04.2024 Корректировка сроков ЦЗО 12 от 06.06.2024</t>
  </si>
  <si>
    <t>Корректировка сроков ЦЗО 12 от 06.06.2024</t>
  </si>
  <si>
    <t>Поставка ПАК Positive Technologies Application Firewall</t>
  </si>
  <si>
    <t>нет</t>
  </si>
  <si>
    <t>Внеплановая ЦЗО 12 от 06.06.2024</t>
  </si>
  <si>
    <t>Предоставление права использования и внедрения сервисов Мобильные приложения для абонентов физических лиц для ПК "Стек-ЭНЕРГО"</t>
  </si>
  <si>
    <t>Корректировка сроков ЦЗО 14 от 28.06.2024</t>
  </si>
  <si>
    <t>корректировка срока ЦЗО № 13 от 19.06.2024</t>
  </si>
  <si>
    <t>Исключена ЦЗО 13 от 19.06.2024</t>
  </si>
  <si>
    <t>Исключена ЦЗО № 8 от 18.04.2024</t>
  </si>
  <si>
    <t>31.06.2024</t>
  </si>
  <si>
    <t>Выполнение работ по комплексному ремонту и модернизации                  каб. № 302  (переговорной) в административном здании   по адресу:                                г. Калининград,                          ул. Фрунзе, 11</t>
  </si>
  <si>
    <t>Поставка и монтаж кондиционеров в серверном помещении</t>
  </si>
  <si>
    <t>31.09.2024</t>
  </si>
  <si>
    <t>Внеплановая ЦЗО № 17 от 31.07.2024</t>
  </si>
  <si>
    <t>Корректировка срока, способа ЦЗО №16 от 19.07.2024                Корректировка срока ЦЗО № 17 от 31.07.2024</t>
  </si>
  <si>
    <t>31.09.2025</t>
  </si>
  <si>
    <t>Перенос срока, увеличение НМЦД ЦЗО                № 15 от 08.07.2024     Уменьшение НМЦД ЦЗО №16 от 19.07.2024 Корректировка срока, способа ЦЗО № 17 от 31.07.2024</t>
  </si>
  <si>
    <t>Внеплановая ЦЗО № 7 от 01.04.2024 Изменение срока ЦЗО                № 17 от 31.07.2024</t>
  </si>
  <si>
    <t>Корректировка сроков ЦЗО№  7 от 01.04.2024, ЦЗО № 17 от 31.07.2024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</si>
</sst>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4" formatCode="_-* #,##0.00\ &quot;₽&quot;_-;\-* #,##0.00\ &quot;₽&quot;_-;_-* &quot;-&quot;??\ &quot;₽&quot;_-;_-@_-"/>
    <numFmt numFmtId="43" formatCode="_-* #,##0.00_-;\-* #,##0.00_-;_-* &quot;-&quot;??_-;_-@_-"/>
    <numFmt numFmtId="164" formatCode="_(* #,##0.00_);_(* \(#,##0.00\);_(* &quot;-&quot;??_);_(@_)"/>
    <numFmt numFmtId="165" formatCode="_-* #,##0.00_р_._-;\-* #,##0.00_р_._-;_-* \-??_р_._-;_-@_-"/>
    <numFmt numFmtId="166" formatCode="0.0"/>
    <numFmt numFmtId="167" formatCode="General_)"/>
    <numFmt numFmtId="168" formatCode="_-* #,##0\ _р_._-;\-* #,##0\ _р_._-;_-* &quot;-&quot;\ _р_._-;_-@_-"/>
    <numFmt numFmtId="169" formatCode="_-* #,##0.00\ _р_._-;\-* #,##0.00\ _р_._-;_-* &quot;-&quot;??\ _р_._-;_-@_-"/>
    <numFmt numFmtId="170" formatCode="_-* #,##0.00_р_._-;\-* #,##0.00_р_._-;_-* &quot;-&quot;??_р_._-;_-@_-"/>
    <numFmt numFmtId="171" formatCode="#,##0_ ;[Red]\-#,##0\ "/>
    <numFmt numFmtId="172" formatCode="[$-419]mmmm\ yyyy;@"/>
    <numFmt numFmtId="173" formatCode="[$-419]mmmm;@"/>
    <numFmt numFmtId="174" formatCode="#,##0.0000"/>
    <numFmt numFmtId="175" formatCode="[$-419]d\ mmm;@"/>
  </numFmts>
  <fonts count="54" x14ac:knownFonts="1">
    <font>
      <sz val="11"/>
      <color theme="1"/>
      <name val="Calibri"/>
      <family val="2"/>
      <charset val="204"/>
      <scheme val="minor"/>
    </font>
    <font>
      <sz val="10"/>
      <name val="Arial Cyr"/>
      <charset val="204"/>
    </font>
    <font>
      <u/>
      <sz val="10"/>
      <color indexed="12"/>
      <name val="Arial Cyr"/>
      <charset val="204"/>
    </font>
    <font>
      <b/>
      <sz val="18"/>
      <color indexed="56"/>
      <name val="Cambria"/>
      <family val="2"/>
      <charset val="204"/>
    </font>
    <font>
      <sz val="10"/>
      <name val="Helv"/>
    </font>
    <font>
      <sz val="12"/>
      <color indexed="8"/>
      <name val="Times New Roman"/>
      <family val="2"/>
      <charset val="204"/>
    </font>
    <font>
      <sz val="12"/>
      <color indexed="9"/>
      <name val="Times New Roman"/>
      <family val="2"/>
      <charset val="204"/>
    </font>
    <font>
      <sz val="10"/>
      <name val="Arial"/>
      <family val="2"/>
    </font>
    <font>
      <sz val="10"/>
      <color indexed="8"/>
      <name val="Arial"/>
      <family val="2"/>
      <charset val="204"/>
    </font>
    <font>
      <sz val="8"/>
      <color indexed="8"/>
      <name val="Arial"/>
      <family val="2"/>
      <charset val="204"/>
    </font>
    <font>
      <sz val="12"/>
      <color indexed="62"/>
      <name val="Times New Roman"/>
      <family val="2"/>
      <charset val="204"/>
    </font>
    <font>
      <b/>
      <sz val="12"/>
      <color indexed="63"/>
      <name val="Times New Roman"/>
      <family val="2"/>
      <charset val="204"/>
    </font>
    <font>
      <b/>
      <sz val="12"/>
      <color indexed="52"/>
      <name val="Times New Roman"/>
      <family val="2"/>
      <charset val="204"/>
    </font>
    <font>
      <b/>
      <sz val="15"/>
      <color indexed="56"/>
      <name val="Times New Roman"/>
      <family val="2"/>
      <charset val="204"/>
    </font>
    <font>
      <b/>
      <sz val="13"/>
      <color indexed="56"/>
      <name val="Times New Roman"/>
      <family val="2"/>
      <charset val="204"/>
    </font>
    <font>
      <b/>
      <sz val="11"/>
      <color indexed="56"/>
      <name val="Times New Roman"/>
      <family val="2"/>
      <charset val="204"/>
    </font>
    <font>
      <b/>
      <sz val="9"/>
      <name val="Tahoma"/>
      <family val="2"/>
      <charset val="204"/>
    </font>
    <font>
      <sz val="9"/>
      <name val="Tahoma"/>
      <family val="2"/>
      <charset val="204"/>
    </font>
    <font>
      <b/>
      <sz val="12"/>
      <color indexed="8"/>
      <name val="Times New Roman"/>
      <family val="2"/>
      <charset val="204"/>
    </font>
    <font>
      <b/>
      <sz val="12"/>
      <color indexed="9"/>
      <name val="Times New Roman"/>
      <family val="2"/>
      <charset val="204"/>
    </font>
    <font>
      <sz val="12"/>
      <color indexed="60"/>
      <name val="Times New Roman"/>
      <family val="2"/>
      <charset val="204"/>
    </font>
    <font>
      <sz val="10"/>
      <name val="Arial"/>
      <family val="2"/>
      <charset val="204"/>
    </font>
    <font>
      <sz val="10"/>
      <color indexed="8"/>
      <name val="Arial Cyr"/>
      <family val="2"/>
      <charset val="204"/>
    </font>
    <font>
      <sz val="12"/>
      <color indexed="20"/>
      <name val="Times New Roman"/>
      <family val="2"/>
      <charset val="204"/>
    </font>
    <font>
      <i/>
      <sz val="12"/>
      <color indexed="23"/>
      <name val="Times New Roman"/>
      <family val="2"/>
      <charset val="204"/>
    </font>
    <font>
      <sz val="10"/>
      <name val="Arial Cyr"/>
      <family val="2"/>
      <charset val="204"/>
    </font>
    <font>
      <sz val="12"/>
      <color indexed="52"/>
      <name val="Times New Roman"/>
      <family val="2"/>
      <charset val="204"/>
    </font>
    <font>
      <sz val="12"/>
      <color indexed="10"/>
      <name val="Times New Roman"/>
      <family val="2"/>
      <charset val="204"/>
    </font>
    <font>
      <sz val="12"/>
      <color indexed="17"/>
      <name val="Times New Roman"/>
      <family val="2"/>
      <charset val="204"/>
    </font>
    <font>
      <sz val="8"/>
      <name val="Arial Cyr"/>
      <charset val="204"/>
    </font>
    <font>
      <sz val="10"/>
      <name val="Helv"/>
      <charset val="204"/>
    </font>
    <font>
      <sz val="10"/>
      <name val="Arial Cyr"/>
    </font>
    <font>
      <b/>
      <sz val="10"/>
      <color indexed="12"/>
      <name val="Arial Cyr"/>
      <family val="2"/>
      <charset val="204"/>
    </font>
    <font>
      <sz val="11"/>
      <name val="Times New Roman Cyr"/>
      <family val="1"/>
      <charset val="204"/>
    </font>
    <font>
      <sz val="11"/>
      <color theme="1"/>
      <name val="Calibri"/>
      <family val="2"/>
      <charset val="204"/>
      <scheme val="minor"/>
    </font>
    <font>
      <sz val="10"/>
      <color theme="1"/>
      <name val="Arial"/>
      <family val="2"/>
      <charset val="204"/>
    </font>
    <font>
      <b/>
      <sz val="11"/>
      <color theme="1"/>
      <name val="Calibri"/>
      <family val="2"/>
      <charset val="204"/>
      <scheme val="minor"/>
    </font>
    <font>
      <b/>
      <sz val="14"/>
      <color theme="1"/>
      <name val="Arial Narrow"/>
      <family val="2"/>
      <charset val="204"/>
    </font>
    <font>
      <b/>
      <sz val="16"/>
      <color theme="1"/>
      <name val="Arial Narrow"/>
      <family val="2"/>
      <charset val="204"/>
    </font>
    <font>
      <sz val="14"/>
      <color theme="1"/>
      <name val="Arial Narrow"/>
      <family val="2"/>
      <charset val="204"/>
    </font>
    <font>
      <b/>
      <sz val="14"/>
      <name val="Arial Narrow"/>
      <family val="2"/>
      <charset val="204"/>
    </font>
    <font>
      <u/>
      <sz val="14"/>
      <color indexed="12"/>
      <name val="Arial Narrow"/>
      <family val="2"/>
      <charset val="204"/>
    </font>
    <font>
      <sz val="14"/>
      <name val="Arial Narrow"/>
      <family val="2"/>
      <charset val="204"/>
    </font>
    <font>
      <u/>
      <sz val="12"/>
      <color indexed="12"/>
      <name val="Arial Narrow"/>
      <family val="2"/>
      <charset val="204"/>
    </font>
    <font>
      <sz val="11"/>
      <color rgb="FF000000"/>
      <name val="Calibri"/>
      <family val="2"/>
      <scheme val="minor"/>
    </font>
    <font>
      <u/>
      <sz val="12"/>
      <color rgb="FF0000FF"/>
      <name val="Arial Narrow"/>
      <family val="2"/>
      <charset val="204"/>
    </font>
    <font>
      <sz val="9"/>
      <color indexed="81"/>
      <name val="Tahoma"/>
      <family val="2"/>
      <charset val="204"/>
    </font>
    <font>
      <b/>
      <sz val="9"/>
      <color indexed="81"/>
      <name val="Tahoma"/>
      <family val="2"/>
      <charset val="204"/>
    </font>
    <font>
      <sz val="12"/>
      <name val="Times New Roman"/>
      <family val="1"/>
      <charset val="204"/>
    </font>
    <font>
      <sz val="12"/>
      <color theme="1"/>
      <name val="Times New Roman"/>
      <family val="1"/>
      <charset val="204"/>
    </font>
    <font>
      <sz val="12"/>
      <name val="Calibri"/>
      <family val="2"/>
      <charset val="204"/>
      <scheme val="minor"/>
    </font>
    <font>
      <sz val="12"/>
      <color theme="1"/>
      <name val="Calibri"/>
      <family val="2"/>
      <charset val="204"/>
      <scheme val="minor"/>
    </font>
    <font>
      <sz val="12"/>
      <color rgb="FF000000"/>
      <name val="Times New Roman"/>
      <family val="1"/>
      <charset val="204"/>
    </font>
    <font>
      <sz val="12"/>
      <color rgb="FFFF0000"/>
      <name val="Times New Roman"/>
      <family val="1"/>
      <charset val="204"/>
    </font>
  </fonts>
  <fills count="34">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9"/>
        <bgColor indexed="26"/>
      </patternFill>
    </fill>
    <fill>
      <patternFill patternType="solid">
        <fgColor indexed="22"/>
        <bgColor indexed="3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7"/>
        <bgColor indexed="64"/>
      </patternFill>
    </fill>
    <fill>
      <patternFill patternType="solid">
        <fgColor indexed="43"/>
        <bgColor indexed="26"/>
      </patternFill>
    </fill>
    <fill>
      <patternFill patternType="solid">
        <fgColor indexed="55"/>
        <bgColor indexed="23"/>
      </patternFill>
    </fill>
    <fill>
      <patternFill patternType="solid">
        <fgColor indexed="43"/>
        <bgColor indexed="64"/>
      </patternFill>
    </fill>
    <fill>
      <patternFill patternType="solid">
        <fgColor indexed="26"/>
        <bgColor indexed="9"/>
      </patternFill>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theme="2" tint="-9.9978637043366805E-2"/>
        <bgColor indexed="64"/>
      </patternFill>
    </fill>
  </fills>
  <borders count="25">
    <border>
      <left/>
      <right/>
      <top/>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55">
    <xf numFmtId="0" fontId="0" fillId="0" borderId="0"/>
    <xf numFmtId="0" fontId="30" fillId="0" borderId="0"/>
    <xf numFmtId="0" fontId="4" fillId="0" borderId="0"/>
    <xf numFmtId="0" fontId="4" fillId="0" borderId="0"/>
    <xf numFmtId="0" fontId="30" fillId="0" borderId="0"/>
    <xf numFmtId="0" fontId="4"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1"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0" borderId="0"/>
    <xf numFmtId="0" fontId="8" fillId="16" borderId="0">
      <alignment horizontal="left" vertical="top"/>
    </xf>
    <xf numFmtId="0" fontId="9" fillId="17" borderId="0">
      <alignment horizontal="center" vertical="center"/>
    </xf>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167" fontId="25" fillId="0" borderId="1">
      <protection locked="0"/>
    </xf>
    <xf numFmtId="0" fontId="10" fillId="7" borderId="2" applyNumberFormat="0" applyAlignment="0" applyProtection="0"/>
    <xf numFmtId="0" fontId="11" fillId="17" borderId="3" applyNumberFormat="0" applyAlignment="0" applyProtection="0"/>
    <xf numFmtId="0" fontId="12" fillId="17" borderId="2" applyNumberFormat="0" applyAlignment="0" applyProtection="0"/>
    <xf numFmtId="0" fontId="2" fillId="0" borderId="0" applyNumberFormat="0" applyFill="0" applyBorder="0" applyAlignment="0" applyProtection="0">
      <alignment vertical="top"/>
      <protection locked="0"/>
    </xf>
    <xf numFmtId="0" fontId="13" fillId="0" borderId="4" applyNumberFormat="0" applyFill="0" applyAlignment="0" applyProtection="0"/>
    <xf numFmtId="0" fontId="14" fillId="0" borderId="5" applyNumberFormat="0" applyFill="0" applyAlignment="0" applyProtection="0"/>
    <xf numFmtId="0" fontId="15" fillId="0" borderId="6" applyNumberFormat="0" applyFill="0" applyAlignment="0" applyProtection="0"/>
    <xf numFmtId="0" fontId="15" fillId="0" borderId="0" applyNumberFormat="0" applyFill="0" applyBorder="0" applyAlignment="0" applyProtection="0"/>
    <xf numFmtId="0" fontId="16" fillId="0" borderId="0" applyBorder="0">
      <alignment horizontal="center" vertical="center" wrapText="1"/>
    </xf>
    <xf numFmtId="167" fontId="32" fillId="22" borderId="1"/>
    <xf numFmtId="4" fontId="17" fillId="23" borderId="0" applyBorder="0">
      <alignment horizontal="right"/>
    </xf>
    <xf numFmtId="0" fontId="18" fillId="0" borderId="7" applyNumberFormat="0" applyFill="0" applyAlignment="0" applyProtection="0"/>
    <xf numFmtId="0" fontId="19" fillId="24" borderId="8" applyNumberFormat="0" applyAlignment="0" applyProtection="0"/>
    <xf numFmtId="0" fontId="3" fillId="0" borderId="0" applyNumberFormat="0" applyFill="0" applyBorder="0" applyAlignment="0" applyProtection="0"/>
    <xf numFmtId="0" fontId="20" fillId="23" borderId="0" applyNumberFormat="0" applyBorder="0" applyAlignment="0" applyProtection="0"/>
    <xf numFmtId="0" fontId="1" fillId="0" borderId="0"/>
    <xf numFmtId="0" fontId="1" fillId="0" borderId="0"/>
    <xf numFmtId="0" fontId="1" fillId="0" borderId="0"/>
    <xf numFmtId="0" fontId="21" fillId="0" borderId="0">
      <alignment wrapText="1"/>
    </xf>
    <xf numFmtId="0" fontId="1" fillId="0" borderId="0"/>
    <xf numFmtId="0" fontId="1" fillId="0" borderId="0"/>
    <xf numFmtId="0" fontId="1" fillId="0" borderId="0"/>
    <xf numFmtId="0" fontId="21" fillId="0" borderId="0">
      <alignment wrapText="1"/>
    </xf>
    <xf numFmtId="0" fontId="21" fillId="0" borderId="0">
      <alignment wrapText="1"/>
    </xf>
    <xf numFmtId="0" fontId="1" fillId="0" borderId="0"/>
    <xf numFmtId="0" fontId="1" fillId="0" borderId="0"/>
    <xf numFmtId="0" fontId="22" fillId="0" borderId="0"/>
    <xf numFmtId="0" fontId="22" fillId="0" borderId="0"/>
    <xf numFmtId="0" fontId="22" fillId="0" borderId="0"/>
    <xf numFmtId="0" fontId="1" fillId="0" borderId="0"/>
    <xf numFmtId="0" fontId="21" fillId="0" borderId="0"/>
    <xf numFmtId="0" fontId="21" fillId="0" borderId="0"/>
    <xf numFmtId="0" fontId="21" fillId="0" borderId="0"/>
    <xf numFmtId="0" fontId="29" fillId="0" borderId="0"/>
    <xf numFmtId="0" fontId="1" fillId="0" borderId="0"/>
    <xf numFmtId="0" fontId="23" fillId="3" borderId="0" applyNumberFormat="0" applyBorder="0" applyAlignment="0" applyProtection="0"/>
    <xf numFmtId="166" fontId="33" fillId="25" borderId="9" applyNumberFormat="0" applyBorder="0" applyAlignment="0">
      <alignment vertical="center"/>
      <protection locked="0"/>
    </xf>
    <xf numFmtId="0" fontId="24" fillId="0" borderId="0" applyNumberFormat="0" applyFill="0" applyBorder="0" applyAlignment="0" applyProtection="0"/>
    <xf numFmtId="0" fontId="25" fillId="26" borderId="10" applyNumberFormat="0" applyAlignment="0" applyProtection="0"/>
    <xf numFmtId="9" fontId="25"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9"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1" fillId="0" borderId="0" applyFont="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9" fontId="25" fillId="0" borderId="0" applyFill="0" applyBorder="0" applyAlignment="0" applyProtection="0"/>
    <xf numFmtId="0" fontId="26" fillId="0" borderId="11" applyNumberFormat="0" applyFill="0" applyAlignment="0" applyProtection="0"/>
    <xf numFmtId="0" fontId="35" fillId="0" borderId="0"/>
    <xf numFmtId="0" fontId="4" fillId="0" borderId="0"/>
    <xf numFmtId="0" fontId="7" fillId="0" borderId="0"/>
    <xf numFmtId="0" fontId="7" fillId="0" borderId="0"/>
    <xf numFmtId="0" fontId="7" fillId="0" borderId="0"/>
    <xf numFmtId="0" fontId="4" fillId="0" borderId="0"/>
    <xf numFmtId="0" fontId="4" fillId="0" borderId="0"/>
    <xf numFmtId="0" fontId="27" fillId="0" borderId="0" applyNumberFormat="0" applyFill="0" applyBorder="0" applyAlignment="0" applyProtection="0"/>
    <xf numFmtId="168" fontId="1" fillId="0" borderId="0" applyFont="0" applyFill="0" applyBorder="0" applyAlignment="0" applyProtection="0"/>
    <xf numFmtId="169" fontId="1" fillId="0" borderId="0" applyFont="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4" fontId="1" fillId="0" borderId="0" applyFont="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165" fontId="25" fillId="0" borderId="0" applyFill="0" applyBorder="0" applyAlignment="0" applyProtection="0"/>
    <xf numFmtId="0" fontId="28" fillId="4" borderId="0" applyNumberFormat="0" applyBorder="0" applyAlignment="0" applyProtection="0"/>
    <xf numFmtId="0" fontId="1" fillId="0" borderId="0"/>
    <xf numFmtId="170" fontId="34" fillId="0" borderId="0" applyFont="0" applyFill="0" applyBorder="0" applyAlignment="0" applyProtection="0"/>
    <xf numFmtId="170" fontId="1" fillId="0" borderId="0" applyFont="0" applyFill="0" applyBorder="0" applyAlignment="0" applyProtection="0"/>
    <xf numFmtId="0" fontId="44" fillId="0" borderId="0"/>
    <xf numFmtId="0" fontId="44" fillId="0" borderId="0"/>
    <xf numFmtId="43" fontId="34" fillId="0" borderId="0" applyFont="0" applyFill="0" applyBorder="0" applyAlignment="0" applyProtection="0"/>
    <xf numFmtId="44" fontId="34" fillId="0" borderId="0" applyFont="0" applyFill="0" applyBorder="0" applyAlignment="0" applyProtection="0"/>
  </cellStyleXfs>
  <cellXfs count="189">
    <xf numFmtId="0" fontId="0" fillId="0" borderId="0" xfId="0"/>
    <xf numFmtId="0" fontId="0" fillId="0" borderId="0" xfId="0"/>
    <xf numFmtId="49" fontId="0" fillId="0" borderId="12" xfId="0" applyNumberFormat="1" applyBorder="1" applyAlignment="1">
      <alignment horizontal="center" vertical="center" wrapText="1"/>
    </xf>
    <xf numFmtId="0" fontId="0" fillId="0" borderId="12" xfId="0" applyBorder="1" applyAlignment="1">
      <alignment horizontal="center" vertical="center" wrapText="1"/>
    </xf>
    <xf numFmtId="0" fontId="36" fillId="28" borderId="12" xfId="0" applyFont="1" applyFill="1" applyBorder="1" applyAlignment="1">
      <alignment horizontal="center" vertical="center" wrapText="1"/>
    </xf>
    <xf numFmtId="14" fontId="0" fillId="0" borderId="12" xfId="0" applyNumberFormat="1" applyBorder="1" applyAlignment="1">
      <alignment horizontal="center" vertical="center" wrapText="1"/>
    </xf>
    <xf numFmtId="0" fontId="0" fillId="0" borderId="12" xfId="0" applyFont="1" applyBorder="1" applyAlignment="1">
      <alignment horizontal="center" wrapText="1"/>
    </xf>
    <xf numFmtId="0" fontId="0" fillId="0" borderId="12" xfId="0" applyFont="1" applyBorder="1" applyAlignment="1">
      <alignment horizontal="center" vertical="center" wrapText="1"/>
    </xf>
    <xf numFmtId="0" fontId="0" fillId="0" borderId="12" xfId="0" applyBorder="1" applyAlignment="1">
      <alignment horizontal="center" vertical="center"/>
    </xf>
    <xf numFmtId="0" fontId="0" fillId="0" borderId="12" xfId="0" applyBorder="1"/>
    <xf numFmtId="0" fontId="0" fillId="0" borderId="12" xfId="0" applyBorder="1" applyAlignment="1">
      <alignment horizontal="center"/>
    </xf>
    <xf numFmtId="0" fontId="0" fillId="0" borderId="12" xfId="0" applyBorder="1" applyAlignment="1">
      <alignment horizontal="center" vertical="center" wrapText="1"/>
    </xf>
    <xf numFmtId="0" fontId="39" fillId="27" borderId="0" xfId="0" applyFont="1" applyFill="1" applyAlignment="1">
      <alignment vertical="center"/>
    </xf>
    <xf numFmtId="0" fontId="37" fillId="27" borderId="0" xfId="0" applyFont="1" applyFill="1" applyAlignment="1">
      <alignment vertical="center"/>
    </xf>
    <xf numFmtId="0" fontId="38" fillId="27" borderId="0" xfId="0" applyFont="1" applyFill="1" applyAlignment="1">
      <alignment horizontal="center" vertical="center" wrapText="1"/>
    </xf>
    <xf numFmtId="0" fontId="40" fillId="27" borderId="0" xfId="0" applyFont="1" applyFill="1" applyAlignment="1">
      <alignment horizontal="center" vertical="center"/>
    </xf>
    <xf numFmtId="0" fontId="39" fillId="27" borderId="0" xfId="0" applyFont="1" applyFill="1" applyAlignment="1">
      <alignment vertical="top" wrapText="1"/>
    </xf>
    <xf numFmtId="0" fontId="40" fillId="27" borderId="0" xfId="0" applyFont="1" applyFill="1" applyAlignment="1">
      <alignment horizontal="justify" vertical="center"/>
    </xf>
    <xf numFmtId="0" fontId="41" fillId="27" borderId="0" xfId="45" applyFont="1" applyFill="1" applyAlignment="1" applyProtection="1">
      <alignment horizontal="justify" vertical="center"/>
    </xf>
    <xf numFmtId="0" fontId="37" fillId="27" borderId="0" xfId="0" applyFont="1" applyFill="1" applyAlignment="1">
      <alignment vertical="center" wrapText="1"/>
    </xf>
    <xf numFmtId="0" fontId="39" fillId="27" borderId="0" xfId="0" applyFont="1" applyFill="1" applyAlignment="1">
      <alignment horizontal="justify" vertical="top" wrapText="1"/>
    </xf>
    <xf numFmtId="0" fontId="39" fillId="27" borderId="0" xfId="0" applyFont="1" applyFill="1" applyAlignment="1">
      <alignment vertical="justify" wrapText="1"/>
    </xf>
    <xf numFmtId="0" fontId="37" fillId="27" borderId="0" xfId="0" applyFont="1" applyFill="1" applyAlignment="1">
      <alignment horizontal="center" vertical="center"/>
    </xf>
    <xf numFmtId="0" fontId="39" fillId="27" borderId="0" xfId="0" applyFont="1" applyFill="1"/>
    <xf numFmtId="0" fontId="39" fillId="27" borderId="0" xfId="0" applyFont="1" applyFill="1" applyAlignment="1">
      <alignment horizontal="left" vertical="center" wrapText="1"/>
    </xf>
    <xf numFmtId="0" fontId="39" fillId="27" borderId="0" xfId="0" applyFont="1" applyFill="1" applyAlignment="1">
      <alignment vertical="center" wrapText="1"/>
    </xf>
    <xf numFmtId="0" fontId="39" fillId="27" borderId="0" xfId="0" applyFont="1" applyFill="1" applyAlignment="1">
      <alignment wrapText="1"/>
    </xf>
    <xf numFmtId="0" fontId="42" fillId="27" borderId="0" xfId="45" applyFont="1" applyFill="1" applyAlignment="1" applyProtection="1">
      <alignment horizontal="justify" vertical="center"/>
    </xf>
    <xf numFmtId="0" fontId="41" fillId="27" borderId="0" xfId="45" applyFont="1" applyFill="1" applyAlignment="1" applyProtection="1"/>
    <xf numFmtId="0" fontId="42" fillId="27" borderId="0" xfId="0" applyFont="1" applyFill="1" applyAlignment="1">
      <alignment horizontal="left" wrapText="1"/>
    </xf>
    <xf numFmtId="0" fontId="40" fillId="27" borderId="0" xfId="0" applyFont="1" applyFill="1" applyAlignment="1">
      <alignment horizontal="left" wrapText="1"/>
    </xf>
    <xf numFmtId="0" fontId="42" fillId="27" borderId="0" xfId="0" applyFont="1" applyFill="1"/>
    <xf numFmtId="0" fontId="42" fillId="27" borderId="0" xfId="0" applyFont="1" applyFill="1" applyAlignment="1">
      <alignment wrapText="1"/>
    </xf>
    <xf numFmtId="0" fontId="39" fillId="27" borderId="0" xfId="0" applyFont="1" applyFill="1" applyAlignment="1">
      <alignment vertical="justify"/>
    </xf>
    <xf numFmtId="0" fontId="38" fillId="27" borderId="0" xfId="0" applyFont="1" applyFill="1" applyAlignment="1">
      <alignment horizontal="left" vertical="center" wrapText="1"/>
    </xf>
    <xf numFmtId="0" fontId="43" fillId="27" borderId="0" xfId="45" applyFont="1" applyFill="1" applyAlignment="1" applyProtection="1"/>
    <xf numFmtId="0" fontId="43" fillId="0" borderId="0" xfId="45" applyFont="1" applyFill="1" applyAlignment="1" applyProtection="1"/>
    <xf numFmtId="0" fontId="43" fillId="27" borderId="0" xfId="45" applyFont="1" applyFill="1" applyAlignment="1" applyProtection="1">
      <alignment horizontal="justify" vertical="center"/>
    </xf>
    <xf numFmtId="0" fontId="43" fillId="0" borderId="0" xfId="45" applyFont="1" applyFill="1" applyAlignment="1" applyProtection="1">
      <alignment horizontal="justify" vertical="center"/>
    </xf>
    <xf numFmtId="0" fontId="42" fillId="27" borderId="0" xfId="45" applyFont="1" applyFill="1" applyAlignment="1" applyProtection="1">
      <alignment wrapText="1" shrinkToFit="1"/>
    </xf>
    <xf numFmtId="0" fontId="45" fillId="0" borderId="0" xfId="45" applyFont="1" applyFill="1" applyAlignment="1" applyProtection="1"/>
    <xf numFmtId="0" fontId="45" fillId="27" borderId="0" xfId="45" applyFont="1" applyFill="1" applyAlignment="1" applyProtection="1"/>
    <xf numFmtId="0" fontId="42" fillId="27" borderId="0" xfId="45" applyFont="1" applyFill="1" applyAlignment="1" applyProtection="1">
      <alignment wrapText="1"/>
    </xf>
    <xf numFmtId="0" fontId="39" fillId="0" borderId="0" xfId="0" applyFont="1" applyAlignment="1">
      <alignment horizontal="justify" vertical="center"/>
    </xf>
    <xf numFmtId="0" fontId="42" fillId="0" borderId="0" xfId="0" applyFont="1" applyAlignment="1">
      <alignment horizontal="justify" vertical="center"/>
    </xf>
    <xf numFmtId="0" fontId="42" fillId="27" borderId="0" xfId="45" applyFont="1" applyFill="1" applyAlignment="1" applyProtection="1">
      <alignment vertical="top" wrapText="1" shrinkToFit="1"/>
    </xf>
    <xf numFmtId="0" fontId="39" fillId="27" borderId="0" xfId="0" applyFont="1" applyFill="1" applyAlignment="1">
      <alignment vertical="top"/>
    </xf>
    <xf numFmtId="0" fontId="48" fillId="27" borderId="0" xfId="0" applyFont="1" applyFill="1" applyAlignment="1">
      <alignment vertical="center"/>
    </xf>
    <xf numFmtId="0" fontId="48" fillId="27" borderId="0" xfId="0" applyFont="1" applyFill="1" applyAlignment="1">
      <alignment horizontal="center" vertical="center"/>
    </xf>
    <xf numFmtId="0" fontId="48" fillId="27" borderId="0" xfId="0" applyFont="1" applyFill="1"/>
    <xf numFmtId="0" fontId="48" fillId="27" borderId="0" xfId="0" applyFont="1" applyFill="1" applyAlignment="1">
      <alignment horizontal="center" vertical="center" wrapText="1"/>
    </xf>
    <xf numFmtId="2" fontId="49" fillId="27" borderId="0" xfId="0" applyNumberFormat="1" applyFont="1" applyFill="1" applyAlignment="1">
      <alignment horizontal="center" vertical="center" wrapText="1"/>
    </xf>
    <xf numFmtId="0" fontId="49" fillId="27" borderId="0" xfId="0" applyFont="1" applyFill="1" applyAlignment="1">
      <alignment horizontal="center" vertical="center" wrapText="1"/>
    </xf>
    <xf numFmtId="0" fontId="51" fillId="27" borderId="0" xfId="0" applyFont="1" applyFill="1"/>
    <xf numFmtId="0" fontId="48" fillId="27" borderId="0" xfId="0" applyFont="1" applyFill="1" applyAlignment="1">
      <alignment wrapText="1"/>
    </xf>
    <xf numFmtId="4" fontId="48" fillId="27" borderId="0" xfId="0" applyNumberFormat="1" applyFont="1" applyFill="1"/>
    <xf numFmtId="0" fontId="48" fillId="29" borderId="0" xfId="0" applyFont="1" applyFill="1"/>
    <xf numFmtId="0" fontId="48" fillId="27" borderId="0" xfId="0" applyFont="1" applyFill="1" applyBorder="1" applyAlignment="1">
      <alignment horizontal="center" vertical="center" wrapText="1"/>
    </xf>
    <xf numFmtId="0" fontId="48" fillId="27" borderId="0" xfId="0" applyFont="1" applyFill="1" applyAlignment="1">
      <alignment vertical="top" wrapText="1"/>
    </xf>
    <xf numFmtId="0" fontId="48" fillId="29" borderId="0" xfId="0" applyFont="1" applyFill="1" applyAlignment="1">
      <alignment horizontal="center" vertical="center" wrapText="1"/>
    </xf>
    <xf numFmtId="0" fontId="49" fillId="30" borderId="0" xfId="0" applyFont="1" applyFill="1" applyAlignment="1">
      <alignment horizontal="center" vertical="center" wrapText="1"/>
    </xf>
    <xf numFmtId="0" fontId="48" fillId="0" borderId="0" xfId="0" applyFont="1" applyFill="1"/>
    <xf numFmtId="0" fontId="48" fillId="0" borderId="0" xfId="0" applyFont="1" applyFill="1" applyAlignment="1">
      <alignment horizontal="center" vertical="center" wrapText="1"/>
    </xf>
    <xf numFmtId="0" fontId="49" fillId="29" borderId="0" xfId="0" applyFont="1" applyFill="1" applyAlignment="1">
      <alignment horizontal="center" vertical="center" wrapText="1"/>
    </xf>
    <xf numFmtId="1" fontId="48" fillId="27" borderId="0" xfId="148" applyNumberFormat="1" applyFont="1" applyFill="1" applyBorder="1" applyAlignment="1" applyProtection="1">
      <alignment horizontal="center" vertical="center" wrapText="1"/>
      <protection locked="0"/>
    </xf>
    <xf numFmtId="0" fontId="49" fillId="27" borderId="0" xfId="0" applyNumberFormat="1" applyFont="1" applyFill="1" applyBorder="1" applyAlignment="1" applyProtection="1">
      <alignment horizontal="center" vertical="center" wrapText="1"/>
      <protection locked="0"/>
    </xf>
    <xf numFmtId="0" fontId="49" fillId="30" borderId="0" xfId="0" applyFont="1" applyFill="1" applyBorder="1" applyAlignment="1">
      <alignment horizontal="center" vertical="center" wrapText="1"/>
    </xf>
    <xf numFmtId="0" fontId="48" fillId="30" borderId="0" xfId="0" applyFont="1" applyFill="1" applyBorder="1" applyAlignment="1">
      <alignment horizontal="center" vertical="center" wrapText="1"/>
    </xf>
    <xf numFmtId="0" fontId="49" fillId="27" borderId="0" xfId="0" applyFont="1" applyFill="1" applyBorder="1" applyAlignment="1">
      <alignment horizontal="center" vertical="center" wrapText="1"/>
    </xf>
    <xf numFmtId="0" fontId="52" fillId="27" borderId="0" xfId="0" applyFont="1" applyFill="1" applyBorder="1" applyAlignment="1">
      <alignment horizontal="center" vertical="top" wrapText="1"/>
    </xf>
    <xf numFmtId="49" fontId="48" fillId="30" borderId="0" xfId="0" applyNumberFormat="1" applyFont="1" applyFill="1" applyBorder="1" applyAlignment="1">
      <alignment horizontal="center" vertical="center" wrapText="1"/>
    </xf>
    <xf numFmtId="174" fontId="48" fillId="27" borderId="0" xfId="0" applyNumberFormat="1" applyFont="1" applyFill="1" applyBorder="1" applyAlignment="1">
      <alignment horizontal="center" vertical="center" wrapText="1"/>
    </xf>
    <xf numFmtId="4" fontId="48" fillId="27" borderId="0" xfId="0" applyNumberFormat="1" applyFont="1" applyFill="1" applyBorder="1" applyAlignment="1">
      <alignment horizontal="center" vertical="center" wrapText="1"/>
    </xf>
    <xf numFmtId="174" fontId="49" fillId="27" borderId="0" xfId="0" applyNumberFormat="1" applyFont="1" applyFill="1" applyBorder="1" applyAlignment="1">
      <alignment horizontal="center" vertical="center" wrapText="1"/>
    </xf>
    <xf numFmtId="175" fontId="49" fillId="27" borderId="0" xfId="0" applyNumberFormat="1" applyFont="1" applyFill="1" applyBorder="1" applyAlignment="1">
      <alignment horizontal="center" vertical="center"/>
    </xf>
    <xf numFmtId="0" fontId="48" fillId="30" borderId="0" xfId="0" applyFont="1" applyFill="1" applyBorder="1" applyAlignment="1" applyProtection="1">
      <alignment horizontal="center" vertical="center" wrapText="1"/>
      <protection locked="0"/>
    </xf>
    <xf numFmtId="49" fontId="49" fillId="30" borderId="0" xfId="0" applyNumberFormat="1" applyFont="1" applyFill="1" applyBorder="1" applyAlignment="1">
      <alignment horizontal="center" vertical="center" wrapText="1"/>
    </xf>
    <xf numFmtId="175" fontId="48" fillId="27" borderId="0" xfId="148" applyNumberFormat="1" applyFont="1" applyFill="1" applyBorder="1" applyAlignment="1" applyProtection="1">
      <alignment horizontal="center" vertical="center" wrapText="1"/>
      <protection locked="0"/>
    </xf>
    <xf numFmtId="0" fontId="49" fillId="27" borderId="0" xfId="0" applyNumberFormat="1" applyFont="1" applyFill="1" applyBorder="1" applyAlignment="1">
      <alignment horizontal="center" vertical="center" wrapText="1"/>
    </xf>
    <xf numFmtId="0" fontId="49" fillId="27" borderId="0" xfId="0" applyFont="1" applyFill="1" applyBorder="1" applyAlignment="1">
      <alignment horizontal="center" vertical="top" wrapText="1"/>
    </xf>
    <xf numFmtId="0" fontId="48" fillId="31" borderId="0" xfId="0" applyFont="1" applyFill="1"/>
    <xf numFmtId="0" fontId="53" fillId="29" borderId="0" xfId="0" applyFont="1" applyFill="1" applyAlignment="1">
      <alignment horizontal="center" vertical="center" wrapText="1"/>
    </xf>
    <xf numFmtId="0" fontId="53" fillId="0" borderId="0" xfId="0" applyFont="1" applyFill="1" applyAlignment="1">
      <alignment horizontal="center" vertical="center" wrapText="1"/>
    </xf>
    <xf numFmtId="0" fontId="49" fillId="32" borderId="0" xfId="0" applyFont="1" applyFill="1" applyAlignment="1">
      <alignment horizontal="center" vertical="center" wrapText="1"/>
    </xf>
    <xf numFmtId="0" fontId="48" fillId="32" borderId="0" xfId="0" applyFont="1" applyFill="1"/>
    <xf numFmtId="0" fontId="48" fillId="27" borderId="12" xfId="0" applyFont="1" applyFill="1" applyBorder="1" applyAlignment="1">
      <alignment horizontal="center" vertical="center" wrapText="1"/>
    </xf>
    <xf numFmtId="0" fontId="48" fillId="27" borderId="12" xfId="0" applyNumberFormat="1" applyFont="1" applyFill="1" applyBorder="1" applyAlignment="1" applyProtection="1">
      <alignment horizontal="center" vertical="center" wrapText="1"/>
      <protection locked="0"/>
    </xf>
    <xf numFmtId="49" fontId="48" fillId="27" borderId="12" xfId="0" applyNumberFormat="1" applyFont="1" applyFill="1" applyBorder="1" applyAlignment="1">
      <alignment horizontal="center" vertical="center" wrapText="1"/>
    </xf>
    <xf numFmtId="0" fontId="48" fillId="27" borderId="12" xfId="148" applyNumberFormat="1" applyFont="1" applyFill="1" applyBorder="1" applyAlignment="1">
      <alignment horizontal="center" vertical="center" wrapText="1"/>
    </xf>
    <xf numFmtId="4" fontId="48" fillId="27" borderId="12" xfId="0" applyNumberFormat="1" applyFont="1" applyFill="1" applyBorder="1" applyAlignment="1">
      <alignment horizontal="center" vertical="center" wrapText="1"/>
    </xf>
    <xf numFmtId="1" fontId="48" fillId="27" borderId="12" xfId="148" applyNumberFormat="1" applyFont="1" applyFill="1" applyBorder="1" applyAlignment="1" applyProtection="1">
      <alignment horizontal="center" vertical="center" wrapText="1"/>
      <protection locked="0"/>
    </xf>
    <xf numFmtId="14" fontId="48" fillId="27" borderId="12" xfId="0" applyNumberFormat="1" applyFont="1" applyFill="1" applyBorder="1" applyAlignment="1">
      <alignment horizontal="center" vertical="center" wrapText="1"/>
    </xf>
    <xf numFmtId="1" fontId="48" fillId="27" borderId="12" xfId="148" applyNumberFormat="1" applyFont="1" applyFill="1" applyBorder="1" applyAlignment="1">
      <alignment horizontal="center" vertical="center" wrapText="1"/>
    </xf>
    <xf numFmtId="0" fontId="48" fillId="27" borderId="14" xfId="0" applyFont="1" applyFill="1" applyBorder="1" applyAlignment="1">
      <alignment horizontal="center" vertical="center" wrapText="1"/>
    </xf>
    <xf numFmtId="0" fontId="48" fillId="27" borderId="12" xfId="0" applyFont="1" applyFill="1" applyBorder="1" applyAlignment="1" applyProtection="1">
      <alignment horizontal="center" vertical="top" wrapText="1"/>
      <protection locked="0"/>
    </xf>
    <xf numFmtId="0" fontId="49" fillId="33" borderId="0" xfId="0" applyFont="1" applyFill="1" applyAlignment="1">
      <alignment horizontal="center" vertical="center" wrapText="1"/>
    </xf>
    <xf numFmtId="0" fontId="48" fillId="27" borderId="18" xfId="0" applyFont="1" applyFill="1" applyBorder="1" applyAlignment="1">
      <alignment vertical="center"/>
    </xf>
    <xf numFmtId="0" fontId="48" fillId="27" borderId="18" xfId="0" applyFont="1" applyFill="1" applyBorder="1" applyAlignment="1">
      <alignment vertical="center" wrapText="1"/>
    </xf>
    <xf numFmtId="4" fontId="48" fillId="27" borderId="0" xfId="0" applyNumberFormat="1" applyFont="1" applyFill="1" applyAlignment="1">
      <alignment vertical="center"/>
    </xf>
    <xf numFmtId="0" fontId="48" fillId="27" borderId="12" xfId="148" applyNumberFormat="1" applyFont="1" applyFill="1" applyBorder="1" applyAlignment="1" applyProtection="1">
      <alignment horizontal="center" vertical="center" wrapText="1"/>
      <protection locked="0"/>
    </xf>
    <xf numFmtId="49" fontId="48" fillId="27" borderId="12" xfId="148" applyNumberFormat="1" applyFont="1" applyFill="1" applyBorder="1" applyAlignment="1" applyProtection="1">
      <alignment horizontal="center" vertical="center" wrapText="1"/>
      <protection locked="0"/>
    </xf>
    <xf numFmtId="4" fontId="48" fillId="27" borderId="12" xfId="148" applyNumberFormat="1" applyFont="1" applyFill="1" applyBorder="1" applyAlignment="1" applyProtection="1">
      <alignment horizontal="center" vertical="center" wrapText="1"/>
      <protection locked="0"/>
    </xf>
    <xf numFmtId="1" fontId="48" fillId="27" borderId="12" xfId="148" applyNumberFormat="1" applyFont="1" applyFill="1" applyBorder="1" applyAlignment="1" applyProtection="1">
      <alignment horizontal="center" vertical="top" wrapText="1"/>
      <protection locked="0"/>
    </xf>
    <xf numFmtId="0" fontId="48" fillId="27" borderId="12" xfId="0" applyFont="1" applyFill="1" applyBorder="1" applyAlignment="1">
      <alignment horizontal="center" vertical="top" wrapText="1"/>
    </xf>
    <xf numFmtId="14" fontId="48" fillId="27" borderId="12" xfId="0" applyNumberFormat="1" applyFont="1" applyFill="1" applyBorder="1" applyAlignment="1">
      <alignment horizontal="center" vertical="center"/>
    </xf>
    <xf numFmtId="0" fontId="48" fillId="27" borderId="12" xfId="0" applyFont="1" applyFill="1" applyBorder="1" applyAlignment="1" applyProtection="1">
      <alignment horizontal="center" vertical="center" wrapText="1"/>
      <protection locked="0"/>
    </xf>
    <xf numFmtId="4" fontId="48" fillId="27" borderId="12" xfId="0" applyNumberFormat="1" applyFont="1" applyFill="1" applyBorder="1" applyAlignment="1" applyProtection="1">
      <alignment horizontal="center" vertical="center" wrapText="1"/>
      <protection hidden="1"/>
    </xf>
    <xf numFmtId="0" fontId="48" fillId="27" borderId="12" xfId="0" applyFont="1" applyFill="1" applyBorder="1" applyAlignment="1" applyProtection="1">
      <alignment horizontal="left" vertical="top" wrapText="1"/>
      <protection locked="0"/>
    </xf>
    <xf numFmtId="0" fontId="48" fillId="27" borderId="12" xfId="0" applyFont="1" applyFill="1" applyBorder="1" applyAlignment="1" applyProtection="1">
      <alignment vertical="top" wrapText="1"/>
      <protection locked="0"/>
    </xf>
    <xf numFmtId="14" fontId="48" fillId="27" borderId="12" xfId="0" applyNumberFormat="1" applyFont="1" applyFill="1" applyBorder="1" applyAlignment="1" applyProtection="1">
      <alignment horizontal="center" vertical="top" wrapText="1"/>
      <protection locked="0"/>
    </xf>
    <xf numFmtId="172" fontId="48" fillId="27" borderId="12" xfId="0" applyNumberFormat="1" applyFont="1" applyFill="1" applyBorder="1" applyAlignment="1" applyProtection="1">
      <alignment horizontal="center" vertical="top" wrapText="1"/>
      <protection locked="0"/>
    </xf>
    <xf numFmtId="4" fontId="48" fillId="27" borderId="12" xfId="0" applyNumberFormat="1" applyFont="1" applyFill="1" applyBorder="1" applyAlignment="1" applyProtection="1">
      <alignment horizontal="center" vertical="top" wrapText="1"/>
      <protection locked="0"/>
    </xf>
    <xf numFmtId="0" fontId="48" fillId="27" borderId="12" xfId="68" applyFont="1" applyFill="1" applyBorder="1" applyAlignment="1" applyProtection="1">
      <alignment horizontal="center" vertical="center" wrapText="1"/>
      <protection locked="0"/>
    </xf>
    <xf numFmtId="2" fontId="48" fillId="27" borderId="0" xfId="0" applyNumberFormat="1" applyFont="1" applyFill="1" applyAlignment="1">
      <alignment horizontal="center" vertical="center" wrapText="1"/>
    </xf>
    <xf numFmtId="43" fontId="48" fillId="27" borderId="0" xfId="153" applyFont="1" applyFill="1" applyAlignment="1">
      <alignment horizontal="center" vertical="center" wrapText="1"/>
    </xf>
    <xf numFmtId="0" fontId="53" fillId="27" borderId="12" xfId="0" applyFont="1" applyFill="1" applyBorder="1" applyAlignment="1">
      <alignment horizontal="center" vertical="center" wrapText="1"/>
    </xf>
    <xf numFmtId="0" fontId="53" fillId="27" borderId="12" xfId="0" applyNumberFormat="1" applyFont="1" applyFill="1" applyBorder="1" applyAlignment="1" applyProtection="1">
      <alignment horizontal="center" vertical="center" wrapText="1"/>
      <protection locked="0"/>
    </xf>
    <xf numFmtId="49" fontId="53" fillId="27" borderId="12" xfId="0" applyNumberFormat="1" applyFont="1" applyFill="1" applyBorder="1" applyAlignment="1">
      <alignment horizontal="center" vertical="center" wrapText="1"/>
    </xf>
    <xf numFmtId="0" fontId="53" fillId="27" borderId="12" xfId="148" applyNumberFormat="1" applyFont="1" applyFill="1" applyBorder="1" applyAlignment="1">
      <alignment horizontal="center" vertical="center" wrapText="1"/>
    </xf>
    <xf numFmtId="4" fontId="53" fillId="27" borderId="12" xfId="0" applyNumberFormat="1" applyFont="1" applyFill="1" applyBorder="1" applyAlignment="1">
      <alignment horizontal="center" vertical="center" wrapText="1"/>
    </xf>
    <xf numFmtId="14" fontId="53" fillId="27" borderId="12" xfId="0" applyNumberFormat="1" applyFont="1" applyFill="1" applyBorder="1" applyAlignment="1">
      <alignment horizontal="center" vertical="center" wrapText="1"/>
    </xf>
    <xf numFmtId="1" fontId="53" fillId="27" borderId="12" xfId="148" applyNumberFormat="1" applyFont="1" applyFill="1" applyBorder="1" applyAlignment="1" applyProtection="1">
      <alignment horizontal="center" vertical="center" wrapText="1"/>
      <protection locked="0"/>
    </xf>
    <xf numFmtId="1" fontId="53" fillId="27" borderId="12" xfId="148" applyNumberFormat="1" applyFont="1" applyFill="1" applyBorder="1" applyAlignment="1">
      <alignment horizontal="center" vertical="center" wrapText="1"/>
    </xf>
    <xf numFmtId="0" fontId="53" fillId="27" borderId="14" xfId="0" applyFont="1" applyFill="1" applyBorder="1" applyAlignment="1">
      <alignment horizontal="center" vertical="center" wrapText="1"/>
    </xf>
    <xf numFmtId="0" fontId="53" fillId="27" borderId="12" xfId="0" applyFont="1" applyFill="1" applyBorder="1" applyAlignment="1">
      <alignment vertical="top" wrapText="1"/>
    </xf>
    <xf numFmtId="2" fontId="53" fillId="27" borderId="0" xfId="0" applyNumberFormat="1" applyFont="1" applyFill="1" applyAlignment="1">
      <alignment horizontal="center" vertical="center" wrapText="1"/>
    </xf>
    <xf numFmtId="43" fontId="53" fillId="27" borderId="0" xfId="153" applyFont="1" applyFill="1" applyAlignment="1">
      <alignment horizontal="center" vertical="center" wrapText="1"/>
    </xf>
    <xf numFmtId="0" fontId="53" fillId="27" borderId="12" xfId="0" applyFont="1" applyFill="1" applyBorder="1" applyAlignment="1">
      <alignment horizontal="center" vertical="top" wrapText="1"/>
    </xf>
    <xf numFmtId="0" fontId="48" fillId="27" borderId="12" xfId="0" applyFont="1" applyFill="1" applyBorder="1" applyAlignment="1">
      <alignment horizontal="center" vertical="center"/>
    </xf>
    <xf numFmtId="2" fontId="48" fillId="27" borderId="12" xfId="148" applyNumberFormat="1" applyFont="1" applyFill="1" applyBorder="1" applyAlignment="1" applyProtection="1">
      <alignment horizontal="center" vertical="center" wrapText="1"/>
      <protection locked="0"/>
    </xf>
    <xf numFmtId="3" fontId="48" fillId="27" borderId="12" xfId="148" applyNumberFormat="1" applyFont="1" applyFill="1" applyBorder="1" applyAlignment="1" applyProtection="1">
      <alignment horizontal="center" vertical="center" wrapText="1"/>
      <protection locked="0"/>
    </xf>
    <xf numFmtId="14" fontId="48" fillId="27" borderId="12" xfId="148" applyNumberFormat="1" applyFont="1" applyFill="1" applyBorder="1" applyAlignment="1" applyProtection="1">
      <alignment horizontal="center" vertical="center" wrapText="1"/>
      <protection locked="0"/>
    </xf>
    <xf numFmtId="0" fontId="48" fillId="27" borderId="12" xfId="0" applyFont="1" applyFill="1" applyBorder="1"/>
    <xf numFmtId="14" fontId="48" fillId="27" borderId="12" xfId="154" applyNumberFormat="1" applyFont="1" applyFill="1" applyBorder="1" applyAlignment="1" applyProtection="1">
      <alignment horizontal="center" vertical="center" wrapText="1"/>
      <protection locked="0"/>
    </xf>
    <xf numFmtId="0" fontId="48" fillId="27" borderId="12" xfId="0" applyFont="1" applyFill="1" applyBorder="1" applyAlignment="1">
      <alignment vertical="top" wrapText="1"/>
    </xf>
    <xf numFmtId="0" fontId="48" fillId="27" borderId="12" xfId="0" applyNumberFormat="1" applyFont="1" applyFill="1" applyBorder="1" applyAlignment="1">
      <alignment horizontal="center" vertical="center" wrapText="1"/>
    </xf>
    <xf numFmtId="0" fontId="49" fillId="27" borderId="12" xfId="0" applyFont="1" applyFill="1" applyBorder="1" applyAlignment="1">
      <alignment horizontal="center" vertical="center" wrapText="1"/>
    </xf>
    <xf numFmtId="4" fontId="49" fillId="27" borderId="12" xfId="0" applyNumberFormat="1" applyFont="1" applyFill="1" applyBorder="1" applyAlignment="1">
      <alignment horizontal="center" vertical="center" wrapText="1"/>
    </xf>
    <xf numFmtId="14" fontId="49" fillId="27" borderId="12" xfId="0" applyNumberFormat="1" applyFont="1" applyFill="1" applyBorder="1" applyAlignment="1">
      <alignment horizontal="center" vertical="center"/>
    </xf>
    <xf numFmtId="49" fontId="49" fillId="27" borderId="12" xfId="0" applyNumberFormat="1" applyFont="1" applyFill="1" applyBorder="1" applyAlignment="1">
      <alignment horizontal="center" vertical="center" wrapText="1"/>
    </xf>
    <xf numFmtId="0" fontId="49" fillId="27" borderId="12" xfId="0" applyNumberFormat="1" applyFont="1" applyFill="1" applyBorder="1" applyAlignment="1">
      <alignment horizontal="center" vertical="center" wrapText="1"/>
    </xf>
    <xf numFmtId="4" fontId="48" fillId="27" borderId="0" xfId="0" applyNumberFormat="1" applyFont="1" applyFill="1" applyAlignment="1">
      <alignment horizontal="center" vertical="center" wrapText="1"/>
    </xf>
    <xf numFmtId="4" fontId="48" fillId="27" borderId="0" xfId="153" applyNumberFormat="1" applyFont="1" applyFill="1" applyAlignment="1">
      <alignment horizontal="center" vertical="center"/>
    </xf>
    <xf numFmtId="0" fontId="48" fillId="27" borderId="12" xfId="0" applyFont="1" applyFill="1" applyBorder="1" applyAlignment="1" applyProtection="1">
      <alignment horizontal="center" vertical="center"/>
      <protection locked="0"/>
    </xf>
    <xf numFmtId="0" fontId="48" fillId="27" borderId="12" xfId="0" applyFont="1" applyFill="1" applyBorder="1" applyAlignment="1" applyProtection="1">
      <alignment horizontal="center" vertical="top"/>
      <protection locked="0"/>
    </xf>
    <xf numFmtId="4" fontId="48" fillId="27" borderId="12" xfId="0" applyNumberFormat="1" applyFont="1" applyFill="1" applyBorder="1" applyAlignment="1" applyProtection="1">
      <alignment horizontal="center" vertical="center"/>
      <protection locked="0"/>
    </xf>
    <xf numFmtId="0" fontId="48" fillId="27" borderId="12" xfId="0" applyFont="1" applyFill="1" applyBorder="1" applyAlignment="1">
      <alignment vertical="center"/>
    </xf>
    <xf numFmtId="49" fontId="48" fillId="27" borderId="12" xfId="0" applyNumberFormat="1" applyFont="1" applyFill="1" applyBorder="1" applyAlignment="1">
      <alignment horizontal="center" vertical="center"/>
    </xf>
    <xf numFmtId="0" fontId="50" fillId="27" borderId="12" xfId="0" applyFont="1" applyFill="1" applyBorder="1"/>
    <xf numFmtId="0" fontId="50" fillId="27" borderId="12" xfId="0" applyFont="1" applyFill="1" applyBorder="1" applyAlignment="1">
      <alignment horizontal="center" vertical="top" wrapText="1"/>
    </xf>
    <xf numFmtId="0" fontId="50" fillId="27" borderId="0" xfId="0" applyFont="1" applyFill="1"/>
    <xf numFmtId="0" fontId="49" fillId="27" borderId="12" xfId="0" applyNumberFormat="1" applyFont="1" applyFill="1" applyBorder="1" applyAlignment="1" applyProtection="1">
      <alignment horizontal="center" vertical="center" wrapText="1"/>
      <protection locked="0"/>
    </xf>
    <xf numFmtId="0" fontId="52" fillId="27" borderId="12" xfId="0" applyFont="1" applyFill="1" applyBorder="1" applyAlignment="1">
      <alignment horizontal="center" vertical="top" wrapText="1"/>
    </xf>
    <xf numFmtId="174" fontId="48" fillId="27" borderId="12" xfId="0" applyNumberFormat="1" applyFont="1" applyFill="1" applyBorder="1" applyAlignment="1">
      <alignment horizontal="center" vertical="center" wrapText="1"/>
    </xf>
    <xf numFmtId="174" fontId="49" fillId="27" borderId="12" xfId="0" applyNumberFormat="1" applyFont="1" applyFill="1" applyBorder="1" applyAlignment="1">
      <alignment horizontal="center" vertical="center" wrapText="1"/>
    </xf>
    <xf numFmtId="0" fontId="49" fillId="27" borderId="12" xfId="0" applyFont="1" applyFill="1" applyBorder="1" applyAlignment="1">
      <alignment horizontal="center" vertical="top" wrapText="1"/>
    </xf>
    <xf numFmtId="0" fontId="52" fillId="27" borderId="0" xfId="0" applyFont="1" applyFill="1" applyAlignment="1">
      <alignment vertical="center"/>
    </xf>
    <xf numFmtId="0" fontId="48" fillId="27" borderId="12" xfId="0" applyFont="1" applyFill="1" applyBorder="1" applyAlignment="1">
      <alignment horizontal="center" wrapText="1"/>
    </xf>
    <xf numFmtId="4" fontId="48" fillId="27" borderId="12" xfId="0" applyNumberFormat="1" applyFont="1" applyFill="1" applyBorder="1" applyAlignment="1">
      <alignment horizontal="center" vertical="center"/>
    </xf>
    <xf numFmtId="2" fontId="48" fillId="27" borderId="12" xfId="0" applyNumberFormat="1" applyFont="1" applyFill="1" applyBorder="1" applyAlignment="1">
      <alignment horizontal="center" vertical="center"/>
    </xf>
    <xf numFmtId="4" fontId="48" fillId="27" borderId="20" xfId="148" applyNumberFormat="1" applyFont="1" applyFill="1" applyBorder="1" applyAlignment="1" applyProtection="1">
      <alignment horizontal="center" vertical="center" wrapText="1"/>
      <protection locked="0"/>
    </xf>
    <xf numFmtId="4" fontId="48" fillId="27" borderId="21" xfId="148" applyNumberFormat="1" applyFont="1" applyFill="1" applyBorder="1" applyAlignment="1" applyProtection="1">
      <alignment horizontal="center" vertical="center" wrapText="1"/>
      <protection locked="0"/>
    </xf>
    <xf numFmtId="4" fontId="48" fillId="27" borderId="22" xfId="148" applyNumberFormat="1" applyFont="1" applyFill="1" applyBorder="1" applyAlignment="1" applyProtection="1">
      <alignment horizontal="center" vertical="center" wrapText="1"/>
      <protection locked="0"/>
    </xf>
    <xf numFmtId="4" fontId="48" fillId="27" borderId="23" xfId="148" applyNumberFormat="1" applyFont="1" applyFill="1" applyBorder="1" applyAlignment="1" applyProtection="1">
      <alignment horizontal="center" vertical="center" wrapText="1"/>
      <protection locked="0"/>
    </xf>
    <xf numFmtId="4" fontId="48" fillId="27" borderId="18" xfId="148" applyNumberFormat="1" applyFont="1" applyFill="1" applyBorder="1" applyAlignment="1" applyProtection="1">
      <alignment horizontal="center" vertical="center" wrapText="1"/>
      <protection locked="0"/>
    </xf>
    <xf numFmtId="4" fontId="48" fillId="27" borderId="24" xfId="148" applyNumberFormat="1" applyFont="1" applyFill="1" applyBorder="1" applyAlignment="1" applyProtection="1">
      <alignment horizontal="center" vertical="center" wrapText="1"/>
      <protection locked="0"/>
    </xf>
    <xf numFmtId="49" fontId="48" fillId="27" borderId="15" xfId="148" applyNumberFormat="1" applyFont="1" applyFill="1" applyBorder="1" applyAlignment="1" applyProtection="1">
      <alignment horizontal="center" vertical="center" wrapText="1"/>
      <protection locked="0"/>
    </xf>
    <xf numFmtId="49" fontId="48" fillId="27" borderId="19" xfId="148" applyNumberFormat="1" applyFont="1" applyFill="1" applyBorder="1" applyAlignment="1" applyProtection="1">
      <alignment horizontal="center" vertical="center" wrapText="1"/>
      <protection locked="0"/>
    </xf>
    <xf numFmtId="49" fontId="48" fillId="27" borderId="13" xfId="148" applyNumberFormat="1" applyFont="1" applyFill="1" applyBorder="1" applyAlignment="1" applyProtection="1">
      <alignment horizontal="center" vertical="center" wrapText="1"/>
      <protection locked="0"/>
    </xf>
    <xf numFmtId="49" fontId="48" fillId="27" borderId="14" xfId="148" applyNumberFormat="1" applyFont="1" applyFill="1" applyBorder="1" applyAlignment="1" applyProtection="1">
      <alignment horizontal="center" vertical="center" wrapText="1"/>
      <protection locked="0"/>
    </xf>
    <xf numFmtId="49" fontId="48" fillId="27" borderId="16" xfId="148" applyNumberFormat="1" applyFont="1" applyFill="1" applyBorder="1" applyAlignment="1" applyProtection="1">
      <alignment horizontal="center" vertical="center" wrapText="1"/>
      <protection locked="0"/>
    </xf>
    <xf numFmtId="4" fontId="48" fillId="27" borderId="15" xfId="148" applyNumberFormat="1" applyFont="1" applyFill="1" applyBorder="1" applyAlignment="1" applyProtection="1">
      <alignment horizontal="center" vertical="center" wrapText="1"/>
      <protection locked="0"/>
    </xf>
    <xf numFmtId="4" fontId="48" fillId="27" borderId="19" xfId="148" applyNumberFormat="1" applyFont="1" applyFill="1" applyBorder="1" applyAlignment="1" applyProtection="1">
      <alignment horizontal="center" vertical="center" wrapText="1"/>
      <protection locked="0"/>
    </xf>
    <xf numFmtId="4" fontId="48" fillId="27" borderId="13" xfId="148" applyNumberFormat="1" applyFont="1" applyFill="1" applyBorder="1" applyAlignment="1" applyProtection="1">
      <alignment horizontal="center" vertical="center" wrapText="1"/>
      <protection locked="0"/>
    </xf>
    <xf numFmtId="172" fontId="48" fillId="27" borderId="12" xfId="148" applyNumberFormat="1" applyFont="1" applyFill="1" applyBorder="1" applyAlignment="1" applyProtection="1">
      <alignment horizontal="center" vertical="center" wrapText="1"/>
      <protection locked="0"/>
    </xf>
    <xf numFmtId="171" fontId="48" fillId="27" borderId="15" xfId="0" applyNumberFormat="1" applyFont="1" applyFill="1" applyBorder="1" applyAlignment="1" applyProtection="1">
      <alignment horizontal="center" vertical="center" wrapText="1"/>
      <protection locked="0"/>
    </xf>
    <xf numFmtId="171" fontId="48" fillId="27" borderId="13" xfId="0" applyNumberFormat="1" applyFont="1" applyFill="1" applyBorder="1" applyAlignment="1" applyProtection="1">
      <alignment horizontal="center" vertical="center" wrapText="1"/>
      <protection locked="0"/>
    </xf>
    <xf numFmtId="49" fontId="48" fillId="27" borderId="17" xfId="148" applyNumberFormat="1" applyFont="1" applyFill="1" applyBorder="1" applyAlignment="1" applyProtection="1">
      <alignment horizontal="center" vertical="center" wrapText="1"/>
      <protection locked="0"/>
    </xf>
    <xf numFmtId="171" fontId="48" fillId="27" borderId="15" xfId="150" applyNumberFormat="1" applyFont="1" applyFill="1" applyBorder="1" applyAlignment="1" applyProtection="1">
      <alignment horizontal="center" vertical="center" wrapText="1"/>
      <protection locked="0"/>
    </xf>
    <xf numFmtId="171" fontId="48" fillId="27" borderId="13" xfId="150" applyNumberFormat="1" applyFont="1" applyFill="1" applyBorder="1" applyAlignment="1" applyProtection="1">
      <alignment horizontal="center" vertical="center" wrapText="1"/>
      <protection locked="0"/>
    </xf>
    <xf numFmtId="49" fontId="48" fillId="27" borderId="14" xfId="0" applyNumberFormat="1" applyFont="1" applyFill="1" applyBorder="1" applyAlignment="1" applyProtection="1">
      <alignment horizontal="center" vertical="center" wrapText="1"/>
      <protection locked="0"/>
    </xf>
    <xf numFmtId="49" fontId="48" fillId="27" borderId="17" xfId="0" applyNumberFormat="1" applyFont="1" applyFill="1" applyBorder="1" applyAlignment="1" applyProtection="1">
      <alignment horizontal="center" vertical="center" wrapText="1"/>
      <protection locked="0"/>
    </xf>
    <xf numFmtId="49" fontId="48" fillId="27" borderId="16" xfId="0" applyNumberFormat="1" applyFont="1" applyFill="1" applyBorder="1" applyAlignment="1" applyProtection="1">
      <alignment horizontal="center" vertical="center" wrapText="1"/>
      <protection locked="0"/>
    </xf>
    <xf numFmtId="171" fontId="48" fillId="27" borderId="15" xfId="0" applyNumberFormat="1" applyFont="1" applyFill="1" applyBorder="1" applyAlignment="1" applyProtection="1">
      <alignment horizontal="center" vertical="top" wrapText="1"/>
      <protection locked="0"/>
    </xf>
    <xf numFmtId="171" fontId="48" fillId="27" borderId="19" xfId="0" applyNumberFormat="1" applyFont="1" applyFill="1" applyBorder="1" applyAlignment="1" applyProtection="1">
      <alignment horizontal="center" vertical="top" wrapText="1"/>
      <protection locked="0"/>
    </xf>
    <xf numFmtId="171" fontId="48" fillId="27" borderId="13" xfId="0" applyNumberFormat="1" applyFont="1" applyFill="1" applyBorder="1" applyAlignment="1" applyProtection="1">
      <alignment horizontal="center" vertical="top" wrapText="1"/>
      <protection locked="0"/>
    </xf>
    <xf numFmtId="173" fontId="48" fillId="27" borderId="15" xfId="148" applyNumberFormat="1" applyFont="1" applyFill="1" applyBorder="1" applyAlignment="1" applyProtection="1">
      <alignment horizontal="center" vertical="center" wrapText="1"/>
      <protection locked="0"/>
    </xf>
    <xf numFmtId="173" fontId="48" fillId="27" borderId="13" xfId="148" applyNumberFormat="1" applyFont="1" applyFill="1" applyBorder="1" applyAlignment="1" applyProtection="1">
      <alignment horizontal="center" vertical="center" wrapText="1"/>
      <protection locked="0"/>
    </xf>
    <xf numFmtId="0" fontId="53" fillId="27" borderId="12" xfId="0" applyNumberFormat="1" applyFont="1" applyFill="1" applyBorder="1" applyAlignment="1">
      <alignment horizontal="center" vertical="center" wrapText="1"/>
    </xf>
  </cellXfs>
  <cellStyles count="155">
    <cellStyle name="_149_942 - Отчет об исполнении ГКПЗ ОАО АЭК Комиэнерго за 2006 год" xfId="1"/>
    <cellStyle name="_ИСП 2006 свод" xfId="2"/>
    <cellStyle name="_МОЭСК корректировка ГКПЗ 2006 обраб" xfId="3"/>
    <cellStyle name="_МОЭСК отчет ГД за 2006" xfId="4"/>
    <cellStyle name="_МРСК Сибири отчет за 2006" xfId="5"/>
    <cellStyle name="_МРСК ЦиСК отчет за 2006" xfId="6"/>
    <cellStyle name="_Отчет в МРСК_1149_2006_Псковэнерго (V.3)" xfId="7"/>
    <cellStyle name="_Отчет исполнения ГКПЗ за 2006г" xfId="8"/>
    <cellStyle name="_Отчет ЛЭ_2006_по форме МРСК" xfId="9"/>
    <cellStyle name="_Отчет МРСК С-З за 2006 год" xfId="10"/>
    <cellStyle name="_Отчет о выполнении ГКПЗ за 2006" xfId="11"/>
    <cellStyle name="_отчет об исполнении ГКПЗ ОАО Колэнерго(МРСК) 2006г." xfId="12"/>
    <cellStyle name="_ЮСК отчет за 2006" xfId="13"/>
    <cellStyle name="20% - Акцент1 2" xfId="14"/>
    <cellStyle name="20% - Акцент2 2" xfId="15"/>
    <cellStyle name="20% - Акцент3 2" xfId="16"/>
    <cellStyle name="20% - Акцент4 2" xfId="17"/>
    <cellStyle name="20% - Акцент5 2" xfId="18"/>
    <cellStyle name="20% - Акцент6 2" xfId="19"/>
    <cellStyle name="40% - Акцент1 2" xfId="20"/>
    <cellStyle name="40% - Акцент2 2" xfId="21"/>
    <cellStyle name="40% - Акцент3 2" xfId="22"/>
    <cellStyle name="40% - Акцент4 2" xfId="23"/>
    <cellStyle name="40% - Акцент5 2" xfId="24"/>
    <cellStyle name="40% - Акцент6 2" xfId="25"/>
    <cellStyle name="60% - Акцент1 2" xfId="26"/>
    <cellStyle name="60% - Акцент2 2" xfId="27"/>
    <cellStyle name="60% - Акцент3 2" xfId="28"/>
    <cellStyle name="60% - Акцент4 2" xfId="29"/>
    <cellStyle name="60% - Акцент5 2" xfId="30"/>
    <cellStyle name="60% - Акцент6 2" xfId="31"/>
    <cellStyle name="Normal" xfId="151"/>
    <cellStyle name="Normal 2" xfId="32"/>
    <cellStyle name="S0" xfId="33"/>
    <cellStyle name="S3_Лист4 (2)" xfId="34"/>
    <cellStyle name="Акцент1 2" xfId="35"/>
    <cellStyle name="Акцент2 2" xfId="36"/>
    <cellStyle name="Акцент3 2" xfId="37"/>
    <cellStyle name="Акцент4 2" xfId="38"/>
    <cellStyle name="Акцент5 2" xfId="39"/>
    <cellStyle name="Акцент6 2" xfId="40"/>
    <cellStyle name="Беззащитный" xfId="41"/>
    <cellStyle name="Ввод  2" xfId="42"/>
    <cellStyle name="Вывод 2" xfId="43"/>
    <cellStyle name="Вычисление 2" xfId="44"/>
    <cellStyle name="Гиперссылка" xfId="45" builtinId="8"/>
    <cellStyle name="Денежный" xfId="154" builtinId="4"/>
    <cellStyle name="Заголовок 1 2" xfId="46"/>
    <cellStyle name="Заголовок 2 2" xfId="47"/>
    <cellStyle name="Заголовок 3 2" xfId="48"/>
    <cellStyle name="Заголовок 4 2" xfId="49"/>
    <cellStyle name="ЗаголовокСтолбца" xfId="50"/>
    <cellStyle name="Защитный" xfId="51"/>
    <cellStyle name="Значение" xfId="52"/>
    <cellStyle name="Итог 2" xfId="53"/>
    <cellStyle name="Контрольная ячейка 2" xfId="54"/>
    <cellStyle name="Название 2" xfId="55"/>
    <cellStyle name="Нейтральный 2" xfId="56"/>
    <cellStyle name="Обычный" xfId="0" builtinId="0"/>
    <cellStyle name="Обычный 10" xfId="57"/>
    <cellStyle name="Обычный 2" xfId="58"/>
    <cellStyle name="Обычный 2 10" xfId="59"/>
    <cellStyle name="Обычный 2 2" xfId="60"/>
    <cellStyle name="Обычный 2 2 2" xfId="61"/>
    <cellStyle name="Обычный 2 2 3" xfId="62"/>
    <cellStyle name="Обычный 2 2 4" xfId="63"/>
    <cellStyle name="Обычный 2 3" xfId="64"/>
    <cellStyle name="Обычный 2 4" xfId="65"/>
    <cellStyle name="Обычный 2_Доходы, затраты фин" xfId="66"/>
    <cellStyle name="Обычный 3" xfId="67"/>
    <cellStyle name="Обычный 3 2" xfId="68"/>
    <cellStyle name="Обычный 3 3" xfId="69"/>
    <cellStyle name="Обычный 3 4" xfId="70"/>
    <cellStyle name="Обычный 4" xfId="71"/>
    <cellStyle name="Обычный 4 2" xfId="72"/>
    <cellStyle name="Обычный 4 3" xfId="73"/>
    <cellStyle name="Обычный 4 4" xfId="74"/>
    <cellStyle name="Обычный 5" xfId="75"/>
    <cellStyle name="Обычный 6" xfId="76"/>
    <cellStyle name="Обычный 7" xfId="152"/>
    <cellStyle name="Обычный_Исполнительный аппарат МРСК Центра и Приволжья" xfId="148"/>
    <cellStyle name="Плохой 2" xfId="77"/>
    <cellStyle name="Поле ввода" xfId="78"/>
    <cellStyle name="Пояснение 2" xfId="79"/>
    <cellStyle name="Примечание 2" xfId="80"/>
    <cellStyle name="Процентный 10" xfId="81"/>
    <cellStyle name="Процентный 10 10" xfId="82"/>
    <cellStyle name="Процентный 10 2" xfId="83"/>
    <cellStyle name="Процентный 11" xfId="84"/>
    <cellStyle name="Процентный 11 2" xfId="85"/>
    <cellStyle name="Процентный 12" xfId="86"/>
    <cellStyle name="Процентный 13" xfId="87"/>
    <cellStyle name="Процентный 14" xfId="88"/>
    <cellStyle name="Процентный 15" xfId="89"/>
    <cellStyle name="Процентный 2" xfId="90"/>
    <cellStyle name="Процентный 2 10" xfId="91"/>
    <cellStyle name="Процентный 2 11" xfId="92"/>
    <cellStyle name="Процентный 2 2" xfId="93"/>
    <cellStyle name="Процентный 2 3" xfId="94"/>
    <cellStyle name="Процентный 2 4" xfId="95"/>
    <cellStyle name="Процентный 2 5" xfId="96"/>
    <cellStyle name="Процентный 2 6" xfId="97"/>
    <cellStyle name="Процентный 2 7" xfId="98"/>
    <cellStyle name="Процентный 2 8" xfId="99"/>
    <cellStyle name="Процентный 2 9" xfId="100"/>
    <cellStyle name="Процентный 3" xfId="101"/>
    <cellStyle name="Процентный 4" xfId="102"/>
    <cellStyle name="Процентный 5" xfId="103"/>
    <cellStyle name="Процентный 6" xfId="104"/>
    <cellStyle name="Процентный 7" xfId="105"/>
    <cellStyle name="Процентный 8" xfId="106"/>
    <cellStyle name="Процентный 9" xfId="107"/>
    <cellStyle name="Связанная ячейка 2" xfId="108"/>
    <cellStyle name="Стиль 1" xfId="109"/>
    <cellStyle name="Стиль 1 2" xfId="110"/>
    <cellStyle name="Стиль 1 2 2" xfId="111"/>
    <cellStyle name="Стиль 1 2 3" xfId="112"/>
    <cellStyle name="Стиль 1 2 4" xfId="113"/>
    <cellStyle name="Стиль 1 3" xfId="114"/>
    <cellStyle name="Стиль 1 4" xfId="115"/>
    <cellStyle name="Текст предупреждения 2" xfId="116"/>
    <cellStyle name="Тысячи [0]_22гк" xfId="117"/>
    <cellStyle name="Тысячи_22гк" xfId="118"/>
    <cellStyle name="Финансовый" xfId="153" builtinId="3"/>
    <cellStyle name="Финансовый 10" xfId="119"/>
    <cellStyle name="Финансовый 10 2" xfId="120"/>
    <cellStyle name="Финансовый 11" xfId="121"/>
    <cellStyle name="Финансовый 11 2" xfId="122"/>
    <cellStyle name="Финансовый 12" xfId="123"/>
    <cellStyle name="Финансовый 13" xfId="124"/>
    <cellStyle name="Финансовый 14" xfId="125"/>
    <cellStyle name="Финансовый 15" xfId="126"/>
    <cellStyle name="Финансовый 16" xfId="127"/>
    <cellStyle name="Финансовый 17" xfId="128"/>
    <cellStyle name="Финансовый 18" xfId="149"/>
    <cellStyle name="Финансовый 2" xfId="129"/>
    <cellStyle name="Финансовый 2 10" xfId="130"/>
    <cellStyle name="Финансовый 2 11" xfId="131"/>
    <cellStyle name="Финансовый 2 2" xfId="132"/>
    <cellStyle name="Финансовый 2 2 2" xfId="150"/>
    <cellStyle name="Финансовый 2 3" xfId="133"/>
    <cellStyle name="Финансовый 2 4" xfId="134"/>
    <cellStyle name="Финансовый 2 5" xfId="135"/>
    <cellStyle name="Финансовый 2 6" xfId="136"/>
    <cellStyle name="Финансовый 2 7" xfId="137"/>
    <cellStyle name="Финансовый 2 8" xfId="138"/>
    <cellStyle name="Финансовый 2 9" xfId="139"/>
    <cellStyle name="Финансовый 3" xfId="140"/>
    <cellStyle name="Финансовый 4" xfId="141"/>
    <cellStyle name="Финансовый 5" xfId="142"/>
    <cellStyle name="Финансовый 6" xfId="143"/>
    <cellStyle name="Финансовый 7" xfId="144"/>
    <cellStyle name="Финансовый 8" xfId="145"/>
    <cellStyle name="Финансовый 9" xfId="146"/>
    <cellStyle name="Хороший 2" xfId="147"/>
  </cellStyles>
  <dxfs count="2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DDFF"/>
      <color rgb="FF0000FF"/>
      <color rgb="FF3D5D8B"/>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86</xdr:row>
      <xdr:rowOff>0</xdr:rowOff>
    </xdr:from>
    <xdr:to>
      <xdr:col>0</xdr:col>
      <xdr:colOff>0</xdr:colOff>
      <xdr:row>100</xdr:row>
      <xdr:rowOff>0</xdr:rowOff>
    </xdr:to>
    <xdr:sp macro="" textlink="">
      <xdr:nvSpPr>
        <xdr:cNvPr id="3077" name="Line 1">
          <a:extLst>
            <a:ext uri="{FF2B5EF4-FFF2-40B4-BE49-F238E27FC236}">
              <a16:creationId xmlns:a16="http://schemas.microsoft.com/office/drawing/2014/main" id="{00000000-0008-0000-0000-0000050C0000}"/>
            </a:ext>
          </a:extLst>
        </xdr:cNvPr>
        <xdr:cNvSpPr>
          <a:spLocks noChangeShapeType="1"/>
        </xdr:cNvSpPr>
      </xdr:nvSpPr>
      <xdr:spPr bwMode="auto">
        <a:xfrm>
          <a:off x="0" y="213245700"/>
          <a:ext cx="0" cy="1219200"/>
        </a:xfrm>
        <a:prstGeom prst="line">
          <a:avLst/>
        </a:prstGeom>
        <a:noFill/>
        <a:ln w="444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3_&#1060;&#1072;&#1081;&#1083;&#1086;&#1074;&#1099;&#1081;%20&#1089;&#1077;&#1088;&#1074;&#1077;&#1088;/09%20&#1059;&#1087;&#1088;&#1072;&#1074;&#1083;&#1077;&#1085;&#1080;&#1077;%20&#1101;&#1082;&#1086;&#1085;&#1086;&#1084;&#1080;&#1082;&#1080;%20&#1080;%20&#1092;&#1080;&#1085;&#1072;&#1085;&#1089;&#1086;&#1074;/308/&#1050;&#1088;&#1077;&#1076;&#1080;&#1090;&#1099;%20&#1079;&#1072;&#1082;&#1091;&#1087;&#1082;&#1080;/&#1047;&#1072;&#1082;&#1091;&#1087;&#1082;&#1080;/&#1055;&#1083;&#1072;&#1085;%20&#1079;&#1072;&#1082;&#1091;&#1087;&#1082;&#1080;/2024/&#1055;&#1083;&#1072;&#1085;%20&#1079;&#1072;&#1082;&#1091;&#1087;&#1082;&#1080;%202024%20&#1082;&#1088;&#1077;&#1076;&#1080;&#1090;&#10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для общего"/>
      <sheetName val="расчет НМЦ"/>
      <sheetName val="Расчет_ НМЦ"/>
      <sheetName val="Лист2"/>
    </sheetNames>
    <sheetDataSet>
      <sheetData sheetId="0">
        <row r="6">
          <cell r="Q6">
            <v>292297.83292162587</v>
          </cell>
        </row>
        <row r="7">
          <cell r="T7">
            <v>31967.213114754097</v>
          </cell>
          <cell r="U7">
            <v>58500</v>
          </cell>
          <cell r="V7">
            <v>58500</v>
          </cell>
        </row>
        <row r="8">
          <cell r="Q8">
            <v>116944.53177633056</v>
          </cell>
          <cell r="T8">
            <v>20245.901639344262</v>
          </cell>
          <cell r="U8">
            <v>39000</v>
          </cell>
          <cell r="V8">
            <v>39000</v>
          </cell>
          <cell r="X8">
            <v>18698.630136986303</v>
          </cell>
        </row>
        <row r="9">
          <cell r="Q9">
            <v>116959.71255333483</v>
          </cell>
          <cell r="T9">
            <v>14704.918032786885</v>
          </cell>
          <cell r="U9">
            <v>39000</v>
          </cell>
          <cell r="V9">
            <v>39000</v>
          </cell>
          <cell r="X9">
            <v>24254.794520547945</v>
          </cell>
        </row>
        <row r="10">
          <cell r="Q10">
            <v>233983.06759487989</v>
          </cell>
          <cell r="T10">
            <v>6180.3278688524588</v>
          </cell>
          <cell r="U10">
            <v>78000</v>
          </cell>
          <cell r="V10">
            <v>78000</v>
          </cell>
          <cell r="X10">
            <v>71802.739726027401</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A125"/>
  <sheetViews>
    <sheetView view="pageBreakPreview" topLeftCell="A91" zoomScale="70" zoomScaleNormal="100" zoomScaleSheetLayoutView="70" workbookViewId="0">
      <selection activeCell="A56" sqref="A56"/>
    </sheetView>
  </sheetViews>
  <sheetFormatPr defaultColWidth="9.140625" defaultRowHeight="18" x14ac:dyDescent="0.25"/>
  <cols>
    <col min="1" max="1" width="201.85546875" style="23" customWidth="1"/>
    <col min="2" max="2" width="45.5703125" style="23" customWidth="1"/>
    <col min="3" max="3" width="23.140625" style="23" customWidth="1"/>
    <col min="4" max="16384" width="9.140625" style="23"/>
  </cols>
  <sheetData>
    <row r="1" spans="1:1" x14ac:dyDescent="0.25">
      <c r="A1" s="22"/>
    </row>
    <row r="2" spans="1:1" x14ac:dyDescent="0.25">
      <c r="A2" s="12"/>
    </row>
    <row r="3" spans="1:1" x14ac:dyDescent="0.25">
      <c r="A3" s="12"/>
    </row>
    <row r="4" spans="1:1" x14ac:dyDescent="0.25">
      <c r="A4" s="12"/>
    </row>
    <row r="5" spans="1:1" x14ac:dyDescent="0.25">
      <c r="A5" s="12"/>
    </row>
    <row r="6" spans="1:1" x14ac:dyDescent="0.25">
      <c r="A6" s="12"/>
    </row>
    <row r="7" spans="1:1" x14ac:dyDescent="0.25">
      <c r="A7" s="12"/>
    </row>
    <row r="8" spans="1:1" ht="20.25" customHeight="1" x14ac:dyDescent="0.25"/>
    <row r="9" spans="1:1" ht="18.75" customHeight="1" x14ac:dyDescent="0.25"/>
    <row r="10" spans="1:1" ht="18.75" customHeight="1" x14ac:dyDescent="0.25"/>
    <row r="11" spans="1:1" ht="18.75" customHeight="1" x14ac:dyDescent="0.25"/>
    <row r="12" spans="1:1" x14ac:dyDescent="0.25">
      <c r="A12" s="13"/>
    </row>
    <row r="13" spans="1:1" x14ac:dyDescent="0.25">
      <c r="A13" s="13"/>
    </row>
    <row r="14" spans="1:1" x14ac:dyDescent="0.25">
      <c r="A14" s="13"/>
    </row>
    <row r="15" spans="1:1" ht="15" customHeight="1" x14ac:dyDescent="0.25"/>
    <row r="16" spans="1:1" ht="15" customHeight="1" x14ac:dyDescent="0.25"/>
    <row r="17" spans="1:1" ht="15" customHeight="1" x14ac:dyDescent="0.25"/>
    <row r="18" spans="1:1" ht="15" customHeight="1" x14ac:dyDescent="0.25"/>
    <row r="19" spans="1:1" x14ac:dyDescent="0.25">
      <c r="A19" s="13"/>
    </row>
    <row r="20" spans="1:1" ht="40.5" x14ac:dyDescent="0.25">
      <c r="A20" s="14" t="s">
        <v>115</v>
      </c>
    </row>
    <row r="21" spans="1:1" ht="15" customHeight="1" x14ac:dyDescent="0.25">
      <c r="A21" s="19" t="s">
        <v>54</v>
      </c>
    </row>
    <row r="22" spans="1:1" ht="15" customHeight="1" x14ac:dyDescent="0.25">
      <c r="A22" s="19"/>
    </row>
    <row r="23" spans="1:1" ht="15" customHeight="1" x14ac:dyDescent="0.25">
      <c r="A23" s="19"/>
    </row>
    <row r="24" spans="1:1" x14ac:dyDescent="0.25">
      <c r="A24" s="13"/>
    </row>
    <row r="25" spans="1:1" x14ac:dyDescent="0.25">
      <c r="A25" s="13"/>
    </row>
    <row r="26" spans="1:1" x14ac:dyDescent="0.25">
      <c r="A26" s="12"/>
    </row>
    <row r="27" spans="1:1" x14ac:dyDescent="0.25">
      <c r="A27" s="12"/>
    </row>
    <row r="28" spans="1:1" x14ac:dyDescent="0.25">
      <c r="A28" s="12"/>
    </row>
    <row r="29" spans="1:1" x14ac:dyDescent="0.25">
      <c r="A29" s="13"/>
    </row>
    <row r="35" spans="1:1" x14ac:dyDescent="0.25">
      <c r="A35" s="13"/>
    </row>
    <row r="36" spans="1:1" x14ac:dyDescent="0.25">
      <c r="A36" s="13"/>
    </row>
    <row r="37" spans="1:1" x14ac:dyDescent="0.25">
      <c r="A37" s="13"/>
    </row>
    <row r="38" spans="1:1" x14ac:dyDescent="0.25">
      <c r="A38" s="13"/>
    </row>
    <row r="39" spans="1:1" x14ac:dyDescent="0.25">
      <c r="A39" s="13"/>
    </row>
    <row r="40" spans="1:1" x14ac:dyDescent="0.25">
      <c r="A40" s="13"/>
    </row>
    <row r="41" spans="1:1" x14ac:dyDescent="0.25">
      <c r="A41" s="13"/>
    </row>
    <row r="42" spans="1:1" x14ac:dyDescent="0.25">
      <c r="A42" s="13"/>
    </row>
    <row r="43" spans="1:1" x14ac:dyDescent="0.25">
      <c r="A43" s="13"/>
    </row>
    <row r="45" spans="1:1" x14ac:dyDescent="0.25">
      <c r="A45" s="15" t="s">
        <v>56</v>
      </c>
    </row>
    <row r="46" spans="1:1" ht="36" x14ac:dyDescent="0.25">
      <c r="A46" s="16" t="s">
        <v>55</v>
      </c>
    </row>
    <row r="47" spans="1:1" x14ac:dyDescent="0.25">
      <c r="A47" s="15" t="s">
        <v>57</v>
      </c>
    </row>
    <row r="48" spans="1:1" s="33" customFormat="1" ht="54" x14ac:dyDescent="0.25">
      <c r="A48" s="21" t="s">
        <v>123</v>
      </c>
    </row>
    <row r="49" spans="1:1" x14ac:dyDescent="0.25">
      <c r="A49" s="15" t="s">
        <v>58</v>
      </c>
    </row>
    <row r="50" spans="1:1" ht="180" customHeight="1" x14ac:dyDescent="0.25">
      <c r="A50" s="20" t="s">
        <v>98</v>
      </c>
    </row>
    <row r="51" spans="1:1" x14ac:dyDescent="0.25">
      <c r="A51" s="15" t="s">
        <v>59</v>
      </c>
    </row>
    <row r="52" spans="1:1" x14ac:dyDescent="0.25">
      <c r="A52" s="17" t="s">
        <v>19</v>
      </c>
    </row>
    <row r="53" spans="1:1" x14ac:dyDescent="0.25">
      <c r="A53" s="38" t="s">
        <v>114</v>
      </c>
    </row>
    <row r="54" spans="1:1" ht="20.25" x14ac:dyDescent="0.25">
      <c r="A54" s="34" t="s">
        <v>121</v>
      </c>
    </row>
    <row r="55" spans="1:1" ht="270" x14ac:dyDescent="0.25">
      <c r="A55" s="24" t="s">
        <v>99</v>
      </c>
    </row>
    <row r="56" spans="1:1" ht="409.5" x14ac:dyDescent="0.25">
      <c r="A56" s="24" t="s">
        <v>100</v>
      </c>
    </row>
    <row r="57" spans="1:1" ht="396" x14ac:dyDescent="0.25">
      <c r="A57" s="24" t="s">
        <v>101</v>
      </c>
    </row>
    <row r="58" spans="1:1" ht="162" x14ac:dyDescent="0.25">
      <c r="A58" s="25" t="s">
        <v>102</v>
      </c>
    </row>
    <row r="59" spans="1:1" x14ac:dyDescent="0.25">
      <c r="A59" s="24"/>
    </row>
    <row r="60" spans="1:1" x14ac:dyDescent="0.25">
      <c r="A60" s="17" t="s">
        <v>97</v>
      </c>
    </row>
    <row r="61" spans="1:1" x14ac:dyDescent="0.25">
      <c r="A61" s="37" t="s">
        <v>113</v>
      </c>
    </row>
    <row r="62" spans="1:1" ht="20.25" x14ac:dyDescent="0.25">
      <c r="A62" s="34" t="s">
        <v>122</v>
      </c>
    </row>
    <row r="63" spans="1:1" ht="284.25" customHeight="1" x14ac:dyDescent="0.25">
      <c r="A63" s="24" t="s">
        <v>124</v>
      </c>
    </row>
    <row r="64" spans="1:1" ht="409.5" x14ac:dyDescent="0.25">
      <c r="A64" s="24" t="s">
        <v>103</v>
      </c>
    </row>
    <row r="65" spans="1:1" ht="409.5" x14ac:dyDescent="0.25">
      <c r="A65" s="24" t="s">
        <v>104</v>
      </c>
    </row>
    <row r="66" spans="1:1" ht="144" x14ac:dyDescent="0.25">
      <c r="A66" s="25" t="s">
        <v>105</v>
      </c>
    </row>
    <row r="67" spans="1:1" ht="342" x14ac:dyDescent="0.25">
      <c r="A67" s="25" t="s">
        <v>125</v>
      </c>
    </row>
    <row r="68" spans="1:1" ht="288" x14ac:dyDescent="0.25">
      <c r="A68" s="25" t="s">
        <v>106</v>
      </c>
    </row>
    <row r="69" spans="1:1" s="33" customFormat="1" ht="324" x14ac:dyDescent="0.25">
      <c r="A69" s="25" t="s">
        <v>126</v>
      </c>
    </row>
    <row r="70" spans="1:1" x14ac:dyDescent="0.25">
      <c r="A70" s="26"/>
    </row>
    <row r="71" spans="1:1" x14ac:dyDescent="0.25">
      <c r="A71" s="17" t="s">
        <v>116</v>
      </c>
    </row>
    <row r="72" spans="1:1" x14ac:dyDescent="0.25">
      <c r="A72" s="36" t="s">
        <v>112</v>
      </c>
    </row>
    <row r="73" spans="1:1" x14ac:dyDescent="0.25">
      <c r="A73" s="27" t="s">
        <v>45</v>
      </c>
    </row>
    <row r="74" spans="1:1" x14ac:dyDescent="0.25">
      <c r="A74" s="27"/>
    </row>
    <row r="75" spans="1:1" x14ac:dyDescent="0.25">
      <c r="A75" s="27" t="s">
        <v>74</v>
      </c>
    </row>
    <row r="76" spans="1:1" x14ac:dyDescent="0.25">
      <c r="A76" s="27" t="s">
        <v>41</v>
      </c>
    </row>
    <row r="77" spans="1:1" x14ac:dyDescent="0.25">
      <c r="A77" s="27" t="s">
        <v>42</v>
      </c>
    </row>
    <row r="78" spans="1:1" x14ac:dyDescent="0.25">
      <c r="A78" s="27" t="s">
        <v>43</v>
      </c>
    </row>
    <row r="79" spans="1:1" x14ac:dyDescent="0.25">
      <c r="A79" s="27" t="s">
        <v>44</v>
      </c>
    </row>
    <row r="80" spans="1:1" x14ac:dyDescent="0.25">
      <c r="A80" s="27" t="s">
        <v>75</v>
      </c>
    </row>
    <row r="81" spans="1:1" x14ac:dyDescent="0.25">
      <c r="A81" s="18"/>
    </row>
    <row r="82" spans="1:1" x14ac:dyDescent="0.25">
      <c r="A82" s="17" t="s">
        <v>117</v>
      </c>
    </row>
    <row r="83" spans="1:1" x14ac:dyDescent="0.25">
      <c r="A83" s="36" t="s">
        <v>111</v>
      </c>
    </row>
    <row r="84" spans="1:1" x14ac:dyDescent="0.25">
      <c r="A84" s="18"/>
    </row>
    <row r="85" spans="1:1" x14ac:dyDescent="0.25">
      <c r="A85" s="17" t="s">
        <v>118</v>
      </c>
    </row>
    <row r="86" spans="1:1" x14ac:dyDescent="0.25">
      <c r="A86" s="36" t="s">
        <v>110</v>
      </c>
    </row>
    <row r="88" spans="1:1" x14ac:dyDescent="0.25">
      <c r="A88" s="17" t="s">
        <v>119</v>
      </c>
    </row>
    <row r="89" spans="1:1" x14ac:dyDescent="0.25">
      <c r="A89" s="40" t="s">
        <v>109</v>
      </c>
    </row>
    <row r="90" spans="1:1" x14ac:dyDescent="0.25">
      <c r="A90" s="28"/>
    </row>
    <row r="91" spans="1:1" x14ac:dyDescent="0.25">
      <c r="A91" s="29" t="s">
        <v>13</v>
      </c>
    </row>
    <row r="92" spans="1:1" x14ac:dyDescent="0.25">
      <c r="A92" s="29" t="s">
        <v>60</v>
      </c>
    </row>
    <row r="93" spans="1:1" x14ac:dyDescent="0.25">
      <c r="A93" s="29" t="s">
        <v>14</v>
      </c>
    </row>
    <row r="94" spans="1:1" x14ac:dyDescent="0.25">
      <c r="A94" s="29" t="s">
        <v>76</v>
      </c>
    </row>
    <row r="95" spans="1:1" x14ac:dyDescent="0.25">
      <c r="A95" s="29" t="s">
        <v>77</v>
      </c>
    </row>
    <row r="96" spans="1:1" x14ac:dyDescent="0.25">
      <c r="A96" s="30" t="s">
        <v>15</v>
      </c>
    </row>
    <row r="97" spans="1:1" ht="36" x14ac:dyDescent="0.25">
      <c r="A97" s="29" t="s">
        <v>16</v>
      </c>
    </row>
    <row r="98" spans="1:1" ht="43.5" customHeight="1" x14ac:dyDescent="0.25">
      <c r="A98" s="29" t="s">
        <v>17</v>
      </c>
    </row>
    <row r="99" spans="1:1" x14ac:dyDescent="0.25">
      <c r="A99" s="31"/>
    </row>
    <row r="100" spans="1:1" ht="126" x14ac:dyDescent="0.25">
      <c r="A100" s="32" t="s">
        <v>18</v>
      </c>
    </row>
    <row r="101" spans="1:1" x14ac:dyDescent="0.25">
      <c r="A101" s="30" t="s">
        <v>120</v>
      </c>
    </row>
    <row r="102" spans="1:1" x14ac:dyDescent="0.25">
      <c r="A102" s="41" t="s">
        <v>108</v>
      </c>
    </row>
    <row r="103" spans="1:1" x14ac:dyDescent="0.25">
      <c r="A103" s="35"/>
    </row>
    <row r="104" spans="1:1" ht="54" x14ac:dyDescent="0.25">
      <c r="A104" s="42" t="s">
        <v>128</v>
      </c>
    </row>
    <row r="105" spans="1:1" ht="55.5" customHeight="1" x14ac:dyDescent="0.25">
      <c r="A105" s="39" t="s">
        <v>129</v>
      </c>
    </row>
    <row r="106" spans="1:1" ht="71.25" customHeight="1" x14ac:dyDescent="0.25">
      <c r="A106" s="45" t="s">
        <v>136</v>
      </c>
    </row>
    <row r="107" spans="1:1" ht="54.75" customHeight="1" x14ac:dyDescent="0.25">
      <c r="A107" s="39" t="s">
        <v>130</v>
      </c>
    </row>
    <row r="108" spans="1:1" ht="75" customHeight="1" x14ac:dyDescent="0.25">
      <c r="A108" s="45" t="s">
        <v>131</v>
      </c>
    </row>
    <row r="109" spans="1:1" ht="38.25" customHeight="1" x14ac:dyDescent="0.25">
      <c r="A109" s="45" t="s">
        <v>132</v>
      </c>
    </row>
    <row r="110" spans="1:1" ht="39" customHeight="1" x14ac:dyDescent="0.25">
      <c r="A110" s="45" t="s">
        <v>137</v>
      </c>
    </row>
    <row r="111" spans="1:1" ht="37.5" customHeight="1" x14ac:dyDescent="0.25">
      <c r="A111" s="43" t="s">
        <v>133</v>
      </c>
    </row>
    <row r="112" spans="1:1" ht="35.25" customHeight="1" x14ac:dyDescent="0.25">
      <c r="A112" s="39" t="s">
        <v>138</v>
      </c>
    </row>
    <row r="113" spans="1:1" ht="54.75" customHeight="1" x14ac:dyDescent="0.25">
      <c r="A113" s="45" t="s">
        <v>127</v>
      </c>
    </row>
    <row r="114" spans="1:1" s="46" customFormat="1" ht="72" customHeight="1" x14ac:dyDescent="0.25">
      <c r="A114" s="45" t="s">
        <v>134</v>
      </c>
    </row>
    <row r="115" spans="1:1" ht="74.25" customHeight="1" x14ac:dyDescent="0.25">
      <c r="A115" s="44" t="s">
        <v>135</v>
      </c>
    </row>
    <row r="117" spans="1:1" x14ac:dyDescent="0.25">
      <c r="A117" s="17" t="s">
        <v>141</v>
      </c>
    </row>
    <row r="118" spans="1:1" x14ac:dyDescent="0.25">
      <c r="A118" s="36" t="s">
        <v>107</v>
      </c>
    </row>
    <row r="120" spans="1:1" ht="36" x14ac:dyDescent="0.25">
      <c r="A120" s="17" t="s">
        <v>142</v>
      </c>
    </row>
    <row r="121" spans="1:1" x14ac:dyDescent="0.25">
      <c r="A121" s="35" t="s">
        <v>143</v>
      </c>
    </row>
    <row r="123" spans="1:1" x14ac:dyDescent="0.25">
      <c r="A123" s="17" t="s">
        <v>144</v>
      </c>
    </row>
    <row r="125" spans="1:1" x14ac:dyDescent="0.25">
      <c r="A125" s="35" t="s">
        <v>145</v>
      </c>
    </row>
  </sheetData>
  <hyperlinks>
    <hyperlink ref="A53" location="ЗД_ДСПиОЗ_1!A1" display="Форма заполняется в ручную, а также в Автоматизированную ситсему сетевой отчетности при наличии, согласно ЗД_ДСПиОЗ_1"/>
    <hyperlink ref="A61" location="ЗД_ДСПиОЗ_2!A1" display="Форма заполняется в ручную, а также в Автоматизированную ситсему сетевой отчетности при наличии, согласно ЗД_ДСПиОЗ_2"/>
    <hyperlink ref="A102" location="ЗД_ДСПиОЗ_7!A1" display="Форма заполняется согласно ЗД_ДСПиОЗ_7"/>
    <hyperlink ref="A89" location="ЗД_ДСПиОЗ_6!A1" display="Форма заполняется согласно ЗД_ДСПиОЗ_6"/>
    <hyperlink ref="A72" location="ЗД_ДСПиОЗ_3!A1" display="Форма заполняется согласно ЗД_ДСПиОЗ_4"/>
    <hyperlink ref="A83" location="ЗД_ДСПиОЗ_4!A1" display="Форма заполняется согласно ЗД_ДСПиОЗ_4"/>
    <hyperlink ref="A86" location="ЗД_ДСПиОЗ_5!A1" display="Форма заполняется согласно ЗД_ДСПиОЗ_5"/>
    <hyperlink ref="A118" location="ЗД_ДСПиОЗ_8!A1" display="Форма заполняется согласно ЗД_ДСПиОЗ_8"/>
    <hyperlink ref="A121" location="ЗД_ДСПиОЗ_9!A1" display="Форма заполняется согласно ЗД_ДСПиОЗ_9"/>
    <hyperlink ref="A125" location="ЗД_ДСПиОЗ_10" display="Форма заполняется согласно ЗД_ДСПиОЗ_10"/>
  </hyperlinks>
  <pageMargins left="0.9055118110236221" right="0.70866141732283472" top="0.35433070866141736" bottom="0.35433070866141736" header="0.31496062992125984" footer="0.31496062992125984"/>
  <pageSetup paperSize="8" scale="94" fitToHeight="0" orientation="landscape" r:id="rId1"/>
  <headerFooter differentFirst="1">
    <oddHeader>&amp;C&amp;"Times New Roman,обычный"&amp;12Инструкция по заполнению форм ввода (макетов), предоставляемых ДЗО в Департамент автоматизированных систем технологического управления</oddHeader>
    <oddFooter>&amp;C&amp;"Times New Roman,обычный"&amp;12&amp;P</oddFooter>
    <firstFooter>&amp;C&amp;"Times New Roman,полужирный"&amp;16 &amp;U2012</firstFooter>
  </headerFooter>
  <rowBreaks count="1" manualBreakCount="1">
    <brk id="4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pageSetUpPr fitToPage="1"/>
  </sheetPr>
  <dimension ref="A1:CG60"/>
  <sheetViews>
    <sheetView tabSelected="1" view="pageBreakPreview" topLeftCell="A43" zoomScale="85" zoomScaleNormal="60" zoomScaleSheetLayoutView="85" workbookViewId="0">
      <selection activeCell="A43" sqref="A43:AZ43"/>
    </sheetView>
  </sheetViews>
  <sheetFormatPr defaultColWidth="16.140625" defaultRowHeight="60.75" customHeight="1" outlineLevelRow="1" x14ac:dyDescent="0.25"/>
  <cols>
    <col min="1" max="1" width="14.28515625" style="48" customWidth="1"/>
    <col min="2" max="2" width="16.140625" style="49"/>
    <col min="3" max="3" width="16.140625" style="49" customWidth="1"/>
    <col min="4" max="4" width="16.140625" style="49"/>
    <col min="5" max="5" width="16.140625" style="49" customWidth="1"/>
    <col min="6" max="6" width="14.42578125" style="49" customWidth="1"/>
    <col min="7" max="7" width="27.42578125" style="54" customWidth="1"/>
    <col min="8" max="12" width="16.140625" style="49" customWidth="1"/>
    <col min="13" max="13" width="19.7109375" style="49" customWidth="1"/>
    <col min="14" max="14" width="16.140625" style="49" customWidth="1"/>
    <col min="15" max="15" width="18.7109375" style="55" bestFit="1" customWidth="1"/>
    <col min="16" max="16" width="18.28515625" style="55" customWidth="1"/>
    <col min="17" max="17" width="16.140625" style="49"/>
    <col min="18" max="22" width="16.140625" style="49" customWidth="1"/>
    <col min="23" max="23" width="20.140625" style="49" customWidth="1"/>
    <col min="24" max="25" width="16.140625" style="49"/>
    <col min="26" max="36" width="16.140625" style="49" customWidth="1"/>
    <col min="37" max="40" width="16.140625" style="49"/>
    <col min="41" max="51" width="16.140625" style="49" customWidth="1"/>
    <col min="52" max="52" width="16.140625" style="58" customWidth="1"/>
    <col min="53" max="53" width="16.140625" style="49" customWidth="1"/>
    <col min="54" max="16384" width="16.140625" style="49"/>
  </cols>
  <sheetData>
    <row r="1" spans="1:54" s="47" customFormat="1" ht="60.75" customHeight="1" x14ac:dyDescent="0.25">
      <c r="B1" s="96" t="s">
        <v>285</v>
      </c>
      <c r="C1" s="96"/>
      <c r="D1" s="96"/>
      <c r="E1" s="96"/>
      <c r="F1" s="96"/>
      <c r="G1" s="97"/>
      <c r="H1" s="96"/>
      <c r="I1" s="96"/>
      <c r="J1" s="96"/>
      <c r="K1" s="96"/>
      <c r="L1" s="96"/>
      <c r="O1" s="98"/>
      <c r="P1" s="98"/>
      <c r="AZ1" s="58"/>
    </row>
    <row r="2" spans="1:54" s="48" customFormat="1" ht="60.75" customHeight="1" x14ac:dyDescent="0.25">
      <c r="A2" s="166" t="s">
        <v>3</v>
      </c>
      <c r="B2" s="166" t="s">
        <v>4</v>
      </c>
      <c r="C2" s="169" t="s">
        <v>61</v>
      </c>
      <c r="D2" s="170"/>
      <c r="E2" s="166" t="s">
        <v>7</v>
      </c>
      <c r="F2" s="166" t="s">
        <v>5</v>
      </c>
      <c r="G2" s="166" t="s">
        <v>0</v>
      </c>
      <c r="H2" s="166" t="s">
        <v>78</v>
      </c>
      <c r="I2" s="166" t="s">
        <v>79</v>
      </c>
      <c r="J2" s="166" t="s">
        <v>80</v>
      </c>
      <c r="K2" s="166" t="s">
        <v>47</v>
      </c>
      <c r="L2" s="166" t="s">
        <v>48</v>
      </c>
      <c r="M2" s="166" t="s">
        <v>1</v>
      </c>
      <c r="N2" s="166" t="s">
        <v>10</v>
      </c>
      <c r="O2" s="171" t="s">
        <v>62</v>
      </c>
      <c r="P2" s="171" t="s">
        <v>63</v>
      </c>
      <c r="Q2" s="160" t="s">
        <v>81</v>
      </c>
      <c r="R2" s="161"/>
      <c r="S2" s="161"/>
      <c r="T2" s="162"/>
      <c r="U2" s="166" t="s">
        <v>11</v>
      </c>
      <c r="V2" s="166" t="s">
        <v>2</v>
      </c>
      <c r="W2" s="166" t="s">
        <v>67</v>
      </c>
      <c r="X2" s="174" t="s">
        <v>82</v>
      </c>
      <c r="Y2" s="174" t="s">
        <v>83</v>
      </c>
      <c r="Z2" s="169" t="s">
        <v>84</v>
      </c>
      <c r="AA2" s="177"/>
      <c r="AB2" s="177"/>
      <c r="AC2" s="170"/>
      <c r="AD2" s="169" t="s">
        <v>64</v>
      </c>
      <c r="AE2" s="177"/>
      <c r="AF2" s="177"/>
      <c r="AG2" s="177"/>
      <c r="AH2" s="177"/>
      <c r="AI2" s="177"/>
      <c r="AJ2" s="177"/>
      <c r="AK2" s="177"/>
      <c r="AL2" s="177"/>
      <c r="AM2" s="170"/>
      <c r="AN2" s="166" t="s">
        <v>65</v>
      </c>
      <c r="AO2" s="166" t="s">
        <v>12</v>
      </c>
      <c r="AP2" s="180" t="s">
        <v>85</v>
      </c>
      <c r="AQ2" s="181"/>
      <c r="AR2" s="181"/>
      <c r="AS2" s="181"/>
      <c r="AT2" s="181"/>
      <c r="AU2" s="181"/>
      <c r="AV2" s="181"/>
      <c r="AW2" s="182"/>
      <c r="AX2" s="166" t="s">
        <v>139</v>
      </c>
      <c r="AY2" s="166" t="s">
        <v>140</v>
      </c>
      <c r="AZ2" s="183" t="s">
        <v>6</v>
      </c>
    </row>
    <row r="3" spans="1:54" s="48" customFormat="1" ht="60.75" customHeight="1" x14ac:dyDescent="0.25">
      <c r="A3" s="167"/>
      <c r="B3" s="167"/>
      <c r="C3" s="166" t="s">
        <v>8</v>
      </c>
      <c r="D3" s="166" t="s">
        <v>66</v>
      </c>
      <c r="E3" s="167"/>
      <c r="F3" s="167"/>
      <c r="G3" s="167"/>
      <c r="H3" s="167"/>
      <c r="I3" s="167"/>
      <c r="J3" s="167"/>
      <c r="K3" s="167"/>
      <c r="L3" s="167"/>
      <c r="M3" s="167"/>
      <c r="N3" s="167"/>
      <c r="O3" s="172"/>
      <c r="P3" s="172"/>
      <c r="Q3" s="163"/>
      <c r="R3" s="164"/>
      <c r="S3" s="164"/>
      <c r="T3" s="165"/>
      <c r="U3" s="167"/>
      <c r="V3" s="167"/>
      <c r="W3" s="167"/>
      <c r="X3" s="174"/>
      <c r="Y3" s="174"/>
      <c r="Z3" s="166" t="s">
        <v>86</v>
      </c>
      <c r="AA3" s="166" t="s">
        <v>68</v>
      </c>
      <c r="AB3" s="166" t="s">
        <v>69</v>
      </c>
      <c r="AC3" s="166" t="s">
        <v>70</v>
      </c>
      <c r="AD3" s="166" t="s">
        <v>46</v>
      </c>
      <c r="AE3" s="166" t="s">
        <v>49</v>
      </c>
      <c r="AF3" s="169" t="s">
        <v>71</v>
      </c>
      <c r="AG3" s="170"/>
      <c r="AH3" s="166" t="s">
        <v>50</v>
      </c>
      <c r="AI3" s="169" t="s">
        <v>72</v>
      </c>
      <c r="AJ3" s="170"/>
      <c r="AK3" s="171" t="s">
        <v>53</v>
      </c>
      <c r="AL3" s="166" t="s">
        <v>87</v>
      </c>
      <c r="AM3" s="186" t="s">
        <v>88</v>
      </c>
      <c r="AN3" s="167"/>
      <c r="AO3" s="167"/>
      <c r="AP3" s="175" t="s">
        <v>89</v>
      </c>
      <c r="AQ3" s="175" t="s">
        <v>90</v>
      </c>
      <c r="AR3" s="175" t="s">
        <v>91</v>
      </c>
      <c r="AS3" s="175" t="s">
        <v>92</v>
      </c>
      <c r="AT3" s="175" t="s">
        <v>93</v>
      </c>
      <c r="AU3" s="178" t="s">
        <v>94</v>
      </c>
      <c r="AV3" s="178" t="s">
        <v>95</v>
      </c>
      <c r="AW3" s="175" t="s">
        <v>96</v>
      </c>
      <c r="AX3" s="167"/>
      <c r="AY3" s="167"/>
      <c r="AZ3" s="184"/>
    </row>
    <row r="4" spans="1:54" s="48" customFormat="1" ht="54.75" customHeight="1" x14ac:dyDescent="0.25">
      <c r="A4" s="168"/>
      <c r="B4" s="168"/>
      <c r="C4" s="168"/>
      <c r="D4" s="168"/>
      <c r="E4" s="168"/>
      <c r="F4" s="168"/>
      <c r="G4" s="168"/>
      <c r="H4" s="168"/>
      <c r="I4" s="168"/>
      <c r="J4" s="168"/>
      <c r="K4" s="168"/>
      <c r="L4" s="168"/>
      <c r="M4" s="168"/>
      <c r="N4" s="168"/>
      <c r="O4" s="173"/>
      <c r="P4" s="173"/>
      <c r="Q4" s="99">
        <v>2024</v>
      </c>
      <c r="R4" s="99">
        <v>2025</v>
      </c>
      <c r="S4" s="99">
        <v>2026</v>
      </c>
      <c r="T4" s="99">
        <v>2027</v>
      </c>
      <c r="U4" s="168"/>
      <c r="V4" s="168"/>
      <c r="W4" s="168"/>
      <c r="X4" s="174"/>
      <c r="Y4" s="174"/>
      <c r="Z4" s="168"/>
      <c r="AA4" s="168"/>
      <c r="AB4" s="168"/>
      <c r="AC4" s="168"/>
      <c r="AD4" s="168"/>
      <c r="AE4" s="168"/>
      <c r="AF4" s="100" t="s">
        <v>73</v>
      </c>
      <c r="AG4" s="100" t="s">
        <v>52</v>
      </c>
      <c r="AH4" s="168"/>
      <c r="AI4" s="100" t="s">
        <v>51</v>
      </c>
      <c r="AJ4" s="100" t="s">
        <v>52</v>
      </c>
      <c r="AK4" s="173"/>
      <c r="AL4" s="168"/>
      <c r="AM4" s="187"/>
      <c r="AN4" s="168"/>
      <c r="AO4" s="168"/>
      <c r="AP4" s="176"/>
      <c r="AQ4" s="176"/>
      <c r="AR4" s="176"/>
      <c r="AS4" s="176"/>
      <c r="AT4" s="176"/>
      <c r="AU4" s="179"/>
      <c r="AV4" s="179"/>
      <c r="AW4" s="176"/>
      <c r="AX4" s="168"/>
      <c r="AY4" s="168"/>
      <c r="AZ4" s="185"/>
    </row>
    <row r="5" spans="1:54" ht="37.5" customHeight="1" x14ac:dyDescent="0.25">
      <c r="A5" s="90">
        <v>1</v>
      </c>
      <c r="B5" s="90">
        <v>2</v>
      </c>
      <c r="C5" s="90">
        <v>3</v>
      </c>
      <c r="D5" s="90">
        <v>4</v>
      </c>
      <c r="E5" s="90">
        <v>5</v>
      </c>
      <c r="F5" s="90">
        <v>6</v>
      </c>
      <c r="G5" s="90">
        <v>7</v>
      </c>
      <c r="H5" s="90">
        <v>8</v>
      </c>
      <c r="I5" s="90">
        <v>9</v>
      </c>
      <c r="J5" s="90">
        <v>10</v>
      </c>
      <c r="K5" s="90">
        <v>11</v>
      </c>
      <c r="L5" s="90">
        <v>12</v>
      </c>
      <c r="M5" s="90">
        <v>13</v>
      </c>
      <c r="N5" s="90">
        <v>14</v>
      </c>
      <c r="O5" s="101">
        <v>15</v>
      </c>
      <c r="P5" s="101">
        <v>16</v>
      </c>
      <c r="Q5" s="90">
        <v>17</v>
      </c>
      <c r="R5" s="90">
        <v>18</v>
      </c>
      <c r="S5" s="90">
        <v>19</v>
      </c>
      <c r="T5" s="90">
        <v>20</v>
      </c>
      <c r="U5" s="90">
        <v>21</v>
      </c>
      <c r="V5" s="90">
        <v>22</v>
      </c>
      <c r="W5" s="90">
        <v>23</v>
      </c>
      <c r="X5" s="90">
        <v>24</v>
      </c>
      <c r="Y5" s="90">
        <v>25</v>
      </c>
      <c r="Z5" s="90">
        <v>26</v>
      </c>
      <c r="AA5" s="90">
        <v>27</v>
      </c>
      <c r="AB5" s="90">
        <v>28</v>
      </c>
      <c r="AC5" s="90">
        <v>29</v>
      </c>
      <c r="AD5" s="90">
        <v>30</v>
      </c>
      <c r="AE5" s="90">
        <v>31</v>
      </c>
      <c r="AF5" s="90">
        <v>32</v>
      </c>
      <c r="AG5" s="90">
        <v>33</v>
      </c>
      <c r="AH5" s="90">
        <v>34</v>
      </c>
      <c r="AI5" s="90">
        <v>35</v>
      </c>
      <c r="AJ5" s="90">
        <v>36</v>
      </c>
      <c r="AK5" s="90">
        <v>37</v>
      </c>
      <c r="AL5" s="90">
        <v>38</v>
      </c>
      <c r="AM5" s="90">
        <v>39</v>
      </c>
      <c r="AN5" s="90">
        <v>40</v>
      </c>
      <c r="AO5" s="90">
        <v>41</v>
      </c>
      <c r="AP5" s="90">
        <v>42</v>
      </c>
      <c r="AQ5" s="90">
        <v>43</v>
      </c>
      <c r="AR5" s="90">
        <v>44</v>
      </c>
      <c r="AS5" s="90">
        <v>45</v>
      </c>
      <c r="AT5" s="90">
        <v>46</v>
      </c>
      <c r="AU5" s="90">
        <v>47</v>
      </c>
      <c r="AV5" s="90">
        <v>48</v>
      </c>
      <c r="AW5" s="90">
        <v>49</v>
      </c>
      <c r="AX5" s="90">
        <v>50</v>
      </c>
      <c r="AY5" s="90">
        <v>51</v>
      </c>
      <c r="AZ5" s="102">
        <v>52</v>
      </c>
    </row>
    <row r="6" spans="1:54" ht="105.75" customHeight="1" outlineLevel="1" x14ac:dyDescent="0.25">
      <c r="A6" s="85">
        <v>4</v>
      </c>
      <c r="B6" s="86">
        <v>1</v>
      </c>
      <c r="C6" s="85" t="s">
        <v>147</v>
      </c>
      <c r="D6" s="85" t="s">
        <v>154</v>
      </c>
      <c r="E6" s="85" t="s">
        <v>155</v>
      </c>
      <c r="F6" s="85">
        <v>1</v>
      </c>
      <c r="G6" s="87" t="s">
        <v>288</v>
      </c>
      <c r="H6" s="87" t="s">
        <v>158</v>
      </c>
      <c r="I6" s="87" t="s">
        <v>157</v>
      </c>
      <c r="J6" s="88">
        <v>2</v>
      </c>
      <c r="K6" s="85"/>
      <c r="L6" s="85" t="s">
        <v>146</v>
      </c>
      <c r="M6" s="85" t="s">
        <v>287</v>
      </c>
      <c r="N6" s="85" t="s">
        <v>179</v>
      </c>
      <c r="O6" s="89">
        <v>1049</v>
      </c>
      <c r="P6" s="89">
        <v>1258.8</v>
      </c>
      <c r="Q6" s="89">
        <v>1258.8</v>
      </c>
      <c r="R6" s="89">
        <v>0</v>
      </c>
      <c r="S6" s="89">
        <v>0</v>
      </c>
      <c r="T6" s="89">
        <v>0</v>
      </c>
      <c r="U6" s="90" t="s">
        <v>153</v>
      </c>
      <c r="V6" s="85" t="s">
        <v>156</v>
      </c>
      <c r="W6" s="90" t="s">
        <v>289</v>
      </c>
      <c r="X6" s="91">
        <v>45503</v>
      </c>
      <c r="Y6" s="91">
        <v>45534</v>
      </c>
      <c r="Z6" s="90"/>
      <c r="AA6" s="85"/>
      <c r="AB6" s="90"/>
      <c r="AC6" s="92"/>
      <c r="AD6" s="85" t="s">
        <v>290</v>
      </c>
      <c r="AE6" s="85" t="s">
        <v>149</v>
      </c>
      <c r="AF6" s="85">
        <v>876</v>
      </c>
      <c r="AG6" s="85" t="s">
        <v>150</v>
      </c>
      <c r="AH6" s="85">
        <v>1</v>
      </c>
      <c r="AI6" s="87">
        <v>27000000000</v>
      </c>
      <c r="AJ6" s="85" t="s">
        <v>151</v>
      </c>
      <c r="AK6" s="91">
        <v>45535</v>
      </c>
      <c r="AL6" s="91">
        <v>45535</v>
      </c>
      <c r="AM6" s="91">
        <v>45900</v>
      </c>
      <c r="AN6" s="88" t="s">
        <v>167</v>
      </c>
      <c r="AO6" s="85"/>
      <c r="AP6" s="85"/>
      <c r="AQ6" s="85"/>
      <c r="AR6" s="85"/>
      <c r="AS6" s="85"/>
      <c r="AT6" s="85"/>
      <c r="AU6" s="85"/>
      <c r="AV6" s="85"/>
      <c r="AW6" s="85"/>
      <c r="AX6" s="93"/>
      <c r="AY6" s="85"/>
      <c r="AZ6" s="103"/>
    </row>
    <row r="7" spans="1:54" ht="153.75" customHeight="1" outlineLevel="1" x14ac:dyDescent="0.25">
      <c r="A7" s="85">
        <v>4</v>
      </c>
      <c r="B7" s="86">
        <v>2</v>
      </c>
      <c r="C7" s="85" t="s">
        <v>147</v>
      </c>
      <c r="D7" s="85" t="s">
        <v>154</v>
      </c>
      <c r="E7" s="85" t="s">
        <v>155</v>
      </c>
      <c r="F7" s="85">
        <v>1</v>
      </c>
      <c r="G7" s="87" t="s">
        <v>291</v>
      </c>
      <c r="H7" s="87" t="s">
        <v>162</v>
      </c>
      <c r="I7" s="87" t="s">
        <v>173</v>
      </c>
      <c r="J7" s="88">
        <v>2</v>
      </c>
      <c r="K7" s="85"/>
      <c r="L7" s="85" t="s">
        <v>146</v>
      </c>
      <c r="M7" s="85" t="s">
        <v>287</v>
      </c>
      <c r="N7" s="85" t="s">
        <v>179</v>
      </c>
      <c r="O7" s="89">
        <v>468</v>
      </c>
      <c r="P7" s="89">
        <v>468</v>
      </c>
      <c r="Q7" s="89">
        <v>468</v>
      </c>
      <c r="R7" s="89">
        <v>0</v>
      </c>
      <c r="S7" s="89">
        <v>0</v>
      </c>
      <c r="T7" s="89">
        <v>0</v>
      </c>
      <c r="U7" s="85" t="s">
        <v>152</v>
      </c>
      <c r="V7" s="85" t="s">
        <v>156</v>
      </c>
      <c r="W7" s="85" t="s">
        <v>148</v>
      </c>
      <c r="X7" s="91">
        <v>45595</v>
      </c>
      <c r="Y7" s="91">
        <v>45626</v>
      </c>
      <c r="Z7" s="90"/>
      <c r="AA7" s="85"/>
      <c r="AB7" s="92"/>
      <c r="AC7" s="92"/>
      <c r="AD7" s="85" t="s">
        <v>291</v>
      </c>
      <c r="AE7" s="85" t="s">
        <v>149</v>
      </c>
      <c r="AF7" s="85">
        <v>796</v>
      </c>
      <c r="AG7" s="85" t="s">
        <v>300</v>
      </c>
      <c r="AH7" s="85">
        <v>470</v>
      </c>
      <c r="AI7" s="87">
        <v>27000000000</v>
      </c>
      <c r="AJ7" s="85" t="s">
        <v>151</v>
      </c>
      <c r="AK7" s="91">
        <v>45656</v>
      </c>
      <c r="AL7" s="91">
        <v>45656</v>
      </c>
      <c r="AM7" s="91">
        <v>46022</v>
      </c>
      <c r="AN7" s="88">
        <v>2025</v>
      </c>
      <c r="AO7" s="85"/>
      <c r="AP7" s="85"/>
      <c r="AQ7" s="85"/>
      <c r="AR7" s="85"/>
      <c r="AS7" s="85"/>
      <c r="AT7" s="85"/>
      <c r="AU7" s="85"/>
      <c r="AV7" s="85"/>
      <c r="AW7" s="85"/>
      <c r="AX7" s="93"/>
      <c r="AY7" s="85"/>
      <c r="AZ7" s="103"/>
    </row>
    <row r="8" spans="1:54" ht="72.75" customHeight="1" outlineLevel="1" x14ac:dyDescent="0.25">
      <c r="A8" s="85">
        <v>4</v>
      </c>
      <c r="B8" s="86">
        <v>3</v>
      </c>
      <c r="C8" s="85" t="s">
        <v>147</v>
      </c>
      <c r="D8" s="85" t="s">
        <v>154</v>
      </c>
      <c r="E8" s="85" t="s">
        <v>155</v>
      </c>
      <c r="F8" s="85">
        <v>1</v>
      </c>
      <c r="G8" s="87" t="s">
        <v>292</v>
      </c>
      <c r="H8" s="87" t="s">
        <v>158</v>
      </c>
      <c r="I8" s="87" t="s">
        <v>157</v>
      </c>
      <c r="J8" s="88">
        <v>2</v>
      </c>
      <c r="K8" s="85"/>
      <c r="L8" s="85" t="s">
        <v>146</v>
      </c>
      <c r="M8" s="85" t="s">
        <v>287</v>
      </c>
      <c r="N8" s="85" t="s">
        <v>179</v>
      </c>
      <c r="O8" s="89">
        <v>1961360</v>
      </c>
      <c r="P8" s="89">
        <v>2451700</v>
      </c>
      <c r="Q8" s="89">
        <f>P8</f>
        <v>2451700</v>
      </c>
      <c r="R8" s="89">
        <v>0</v>
      </c>
      <c r="S8" s="89">
        <v>0</v>
      </c>
      <c r="T8" s="89">
        <v>0</v>
      </c>
      <c r="U8" s="85" t="s">
        <v>159</v>
      </c>
      <c r="V8" s="85" t="s">
        <v>156</v>
      </c>
      <c r="W8" s="90" t="s">
        <v>160</v>
      </c>
      <c r="X8" s="91">
        <v>45442</v>
      </c>
      <c r="Y8" s="91">
        <v>45473</v>
      </c>
      <c r="Z8" s="90" t="s">
        <v>161</v>
      </c>
      <c r="AA8" s="85" t="s">
        <v>163</v>
      </c>
      <c r="AB8" s="90">
        <v>7604258887</v>
      </c>
      <c r="AC8" s="92">
        <v>760401001</v>
      </c>
      <c r="AD8" s="85" t="s">
        <v>293</v>
      </c>
      <c r="AE8" s="85" t="s">
        <v>149</v>
      </c>
      <c r="AF8" s="85">
        <v>876</v>
      </c>
      <c r="AG8" s="85" t="s">
        <v>150</v>
      </c>
      <c r="AH8" s="85">
        <v>1</v>
      </c>
      <c r="AI8" s="87">
        <v>27000000000</v>
      </c>
      <c r="AJ8" s="85" t="s">
        <v>151</v>
      </c>
      <c r="AK8" s="91">
        <v>45503</v>
      </c>
      <c r="AL8" s="91">
        <v>45503</v>
      </c>
      <c r="AM8" s="91">
        <v>45656</v>
      </c>
      <c r="AN8" s="88">
        <v>2024</v>
      </c>
      <c r="AO8" s="85"/>
      <c r="AP8" s="85"/>
      <c r="AQ8" s="85"/>
      <c r="AR8" s="85"/>
      <c r="AS8" s="85"/>
      <c r="AT8" s="85"/>
      <c r="AU8" s="85"/>
      <c r="AV8" s="85"/>
      <c r="AW8" s="85"/>
      <c r="AX8" s="93"/>
      <c r="AY8" s="85"/>
      <c r="AZ8" s="94" t="s">
        <v>361</v>
      </c>
    </row>
    <row r="9" spans="1:54" ht="78" customHeight="1" outlineLevel="1" x14ac:dyDescent="0.25">
      <c r="A9" s="85">
        <v>4</v>
      </c>
      <c r="B9" s="86">
        <v>4</v>
      </c>
      <c r="C9" s="85" t="s">
        <v>147</v>
      </c>
      <c r="D9" s="85" t="s">
        <v>154</v>
      </c>
      <c r="E9" s="85" t="s">
        <v>155</v>
      </c>
      <c r="F9" s="85">
        <v>1</v>
      </c>
      <c r="G9" s="87" t="s">
        <v>294</v>
      </c>
      <c r="H9" s="87" t="s">
        <v>158</v>
      </c>
      <c r="I9" s="87" t="s">
        <v>157</v>
      </c>
      <c r="J9" s="88">
        <v>2</v>
      </c>
      <c r="K9" s="85"/>
      <c r="L9" s="85" t="s">
        <v>146</v>
      </c>
      <c r="M9" s="85" t="s">
        <v>287</v>
      </c>
      <c r="N9" s="85" t="s">
        <v>179</v>
      </c>
      <c r="O9" s="89">
        <v>6040</v>
      </c>
      <c r="P9" s="89">
        <v>7248</v>
      </c>
      <c r="Q9" s="89">
        <v>7248</v>
      </c>
      <c r="R9" s="89">
        <v>0</v>
      </c>
      <c r="S9" s="89">
        <v>0</v>
      </c>
      <c r="T9" s="89">
        <v>0</v>
      </c>
      <c r="U9" s="85" t="s">
        <v>159</v>
      </c>
      <c r="V9" s="85" t="s">
        <v>156</v>
      </c>
      <c r="W9" s="90" t="s">
        <v>160</v>
      </c>
      <c r="X9" s="104">
        <v>45321</v>
      </c>
      <c r="Y9" s="104">
        <v>45321</v>
      </c>
      <c r="Z9" s="90" t="s">
        <v>161</v>
      </c>
      <c r="AA9" s="85" t="s">
        <v>163</v>
      </c>
      <c r="AB9" s="90">
        <v>7604258887</v>
      </c>
      <c r="AC9" s="92">
        <v>760401001</v>
      </c>
      <c r="AD9" s="85" t="s">
        <v>295</v>
      </c>
      <c r="AE9" s="85" t="s">
        <v>149</v>
      </c>
      <c r="AF9" s="85">
        <v>876</v>
      </c>
      <c r="AG9" s="85" t="s">
        <v>150</v>
      </c>
      <c r="AH9" s="85">
        <v>1</v>
      </c>
      <c r="AI9" s="87">
        <v>27000000000</v>
      </c>
      <c r="AJ9" s="85" t="s">
        <v>151</v>
      </c>
      <c r="AK9" s="91">
        <v>45321</v>
      </c>
      <c r="AL9" s="91">
        <v>45321</v>
      </c>
      <c r="AM9" s="91">
        <v>45687</v>
      </c>
      <c r="AN9" s="88" t="s">
        <v>167</v>
      </c>
      <c r="AO9" s="85"/>
      <c r="AP9" s="85"/>
      <c r="AQ9" s="85"/>
      <c r="AR9" s="85"/>
      <c r="AS9" s="85"/>
      <c r="AT9" s="85"/>
      <c r="AU9" s="85"/>
      <c r="AV9" s="85"/>
      <c r="AW9" s="85"/>
      <c r="AX9" s="93"/>
      <c r="AY9" s="85"/>
      <c r="AZ9" s="103"/>
    </row>
    <row r="10" spans="1:54" s="56" customFormat="1" ht="78" customHeight="1" outlineLevel="1" x14ac:dyDescent="0.25">
      <c r="A10" s="85">
        <v>4</v>
      </c>
      <c r="B10" s="86">
        <v>5</v>
      </c>
      <c r="C10" s="85" t="s">
        <v>147</v>
      </c>
      <c r="D10" s="85" t="s">
        <v>154</v>
      </c>
      <c r="E10" s="85" t="s">
        <v>155</v>
      </c>
      <c r="F10" s="85">
        <v>1</v>
      </c>
      <c r="G10" s="87" t="s">
        <v>296</v>
      </c>
      <c r="H10" s="87" t="s">
        <v>158</v>
      </c>
      <c r="I10" s="87" t="s">
        <v>157</v>
      </c>
      <c r="J10" s="88">
        <v>2</v>
      </c>
      <c r="K10" s="85"/>
      <c r="L10" s="85" t="s">
        <v>146</v>
      </c>
      <c r="M10" s="85" t="s">
        <v>287</v>
      </c>
      <c r="N10" s="85" t="s">
        <v>179</v>
      </c>
      <c r="O10" s="89">
        <v>893</v>
      </c>
      <c r="P10" s="89">
        <f>O10</f>
        <v>893</v>
      </c>
      <c r="Q10" s="89">
        <f>P10</f>
        <v>893</v>
      </c>
      <c r="R10" s="89">
        <v>0</v>
      </c>
      <c r="S10" s="89">
        <v>0</v>
      </c>
      <c r="T10" s="89">
        <v>0</v>
      </c>
      <c r="U10" s="85" t="s">
        <v>159</v>
      </c>
      <c r="V10" s="85" t="s">
        <v>156</v>
      </c>
      <c r="W10" s="90" t="s">
        <v>160</v>
      </c>
      <c r="X10" s="91">
        <v>45381</v>
      </c>
      <c r="Y10" s="104">
        <v>45381</v>
      </c>
      <c r="Z10" s="90" t="s">
        <v>161</v>
      </c>
      <c r="AA10" s="85" t="s">
        <v>163</v>
      </c>
      <c r="AB10" s="90">
        <v>7604258887</v>
      </c>
      <c r="AC10" s="92">
        <v>760401001</v>
      </c>
      <c r="AD10" s="85" t="s">
        <v>297</v>
      </c>
      <c r="AE10" s="85" t="s">
        <v>149</v>
      </c>
      <c r="AF10" s="85">
        <v>876</v>
      </c>
      <c r="AG10" s="85" t="s">
        <v>150</v>
      </c>
      <c r="AH10" s="85">
        <v>1</v>
      </c>
      <c r="AI10" s="87">
        <v>27000000000</v>
      </c>
      <c r="AJ10" s="85" t="s">
        <v>151</v>
      </c>
      <c r="AK10" s="91">
        <v>45381</v>
      </c>
      <c r="AL10" s="91">
        <v>45381</v>
      </c>
      <c r="AM10" s="91">
        <v>45746</v>
      </c>
      <c r="AN10" s="88" t="s">
        <v>167</v>
      </c>
      <c r="AO10" s="85"/>
      <c r="AP10" s="85"/>
      <c r="AQ10" s="85"/>
      <c r="AR10" s="85"/>
      <c r="AS10" s="85"/>
      <c r="AT10" s="85"/>
      <c r="AU10" s="85"/>
      <c r="AV10" s="85"/>
      <c r="AW10" s="85"/>
      <c r="AX10" s="93"/>
      <c r="AY10" s="85"/>
      <c r="AZ10" s="103" t="s">
        <v>328</v>
      </c>
      <c r="BA10" s="49"/>
      <c r="BB10" s="49"/>
    </row>
    <row r="11" spans="1:54" ht="114.75" customHeight="1" outlineLevel="1" x14ac:dyDescent="0.25">
      <c r="A11" s="105">
        <v>4</v>
      </c>
      <c r="B11" s="86">
        <v>6</v>
      </c>
      <c r="C11" s="85" t="s">
        <v>147</v>
      </c>
      <c r="D11" s="85" t="s">
        <v>154</v>
      </c>
      <c r="E11" s="85" t="s">
        <v>155</v>
      </c>
      <c r="F11" s="85">
        <v>1</v>
      </c>
      <c r="G11" s="85" t="s">
        <v>182</v>
      </c>
      <c r="H11" s="85" t="s">
        <v>183</v>
      </c>
      <c r="I11" s="85" t="s">
        <v>184</v>
      </c>
      <c r="J11" s="85">
        <v>2</v>
      </c>
      <c r="K11" s="94"/>
      <c r="L11" s="85" t="s">
        <v>146</v>
      </c>
      <c r="M11" s="85" t="s">
        <v>178</v>
      </c>
      <c r="N11" s="85" t="s">
        <v>179</v>
      </c>
      <c r="O11" s="89">
        <v>2566.96</v>
      </c>
      <c r="P11" s="89">
        <f>O11*1.2</f>
        <v>3080.3519999999999</v>
      </c>
      <c r="Q11" s="89">
        <v>0</v>
      </c>
      <c r="R11" s="106">
        <f>P11</f>
        <v>3080.3519999999999</v>
      </c>
      <c r="S11" s="106">
        <v>0</v>
      </c>
      <c r="T11" s="106">
        <v>0</v>
      </c>
      <c r="U11" s="90" t="s">
        <v>153</v>
      </c>
      <c r="V11" s="85" t="s">
        <v>156</v>
      </c>
      <c r="W11" s="85" t="s">
        <v>148</v>
      </c>
      <c r="X11" s="91">
        <v>45626</v>
      </c>
      <c r="Y11" s="91">
        <v>45656</v>
      </c>
      <c r="Z11" s="107"/>
      <c r="AA11" s="108"/>
      <c r="AB11" s="94"/>
      <c r="AC11" s="94"/>
      <c r="AD11" s="85" t="s">
        <v>182</v>
      </c>
      <c r="AE11" s="85" t="s">
        <v>149</v>
      </c>
      <c r="AF11" s="85">
        <v>876</v>
      </c>
      <c r="AG11" s="85" t="s">
        <v>150</v>
      </c>
      <c r="AH11" s="85">
        <v>1</v>
      </c>
      <c r="AI11" s="85">
        <v>27000000000</v>
      </c>
      <c r="AJ11" s="85" t="s">
        <v>151</v>
      </c>
      <c r="AK11" s="91">
        <v>45687</v>
      </c>
      <c r="AL11" s="91">
        <v>45687</v>
      </c>
      <c r="AM11" s="91">
        <v>46021</v>
      </c>
      <c r="AN11" s="105">
        <v>2025</v>
      </c>
      <c r="AO11" s="107"/>
      <c r="AP11" s="94"/>
      <c r="AQ11" s="94"/>
      <c r="AR11" s="94"/>
      <c r="AS11" s="109"/>
      <c r="AT11" s="110"/>
      <c r="AU11" s="111"/>
      <c r="AV11" s="94"/>
      <c r="AW11" s="94"/>
      <c r="AX11" s="94"/>
      <c r="AY11" s="94"/>
      <c r="AZ11" s="94"/>
    </row>
    <row r="12" spans="1:54" s="80" customFormat="1" ht="168" customHeight="1" outlineLevel="1" x14ac:dyDescent="0.25">
      <c r="A12" s="105">
        <v>4</v>
      </c>
      <c r="B12" s="86">
        <v>7</v>
      </c>
      <c r="C12" s="85" t="s">
        <v>147</v>
      </c>
      <c r="D12" s="85" t="s">
        <v>154</v>
      </c>
      <c r="E12" s="85" t="s">
        <v>155</v>
      </c>
      <c r="F12" s="85">
        <v>1</v>
      </c>
      <c r="G12" s="85" t="s">
        <v>185</v>
      </c>
      <c r="H12" s="85" t="s">
        <v>183</v>
      </c>
      <c r="I12" s="85" t="s">
        <v>184</v>
      </c>
      <c r="J12" s="85">
        <v>2</v>
      </c>
      <c r="K12" s="94"/>
      <c r="L12" s="85" t="s">
        <v>146</v>
      </c>
      <c r="M12" s="85" t="s">
        <v>178</v>
      </c>
      <c r="N12" s="85" t="s">
        <v>179</v>
      </c>
      <c r="O12" s="89">
        <v>1188</v>
      </c>
      <c r="P12" s="89">
        <f t="shared" ref="P12:P15" si="0">O12*1.2</f>
        <v>1425.6</v>
      </c>
      <c r="Q12" s="89">
        <v>427.68</v>
      </c>
      <c r="R12" s="106">
        <v>997.92</v>
      </c>
      <c r="S12" s="106">
        <v>0</v>
      </c>
      <c r="T12" s="106">
        <v>0</v>
      </c>
      <c r="U12" s="90" t="s">
        <v>152</v>
      </c>
      <c r="V12" s="85" t="s">
        <v>156</v>
      </c>
      <c r="W12" s="85" t="s">
        <v>148</v>
      </c>
      <c r="X12" s="91">
        <f>Y12</f>
        <v>45535</v>
      </c>
      <c r="Y12" s="91">
        <v>45535</v>
      </c>
      <c r="Z12" s="107"/>
      <c r="AA12" s="108"/>
      <c r="AB12" s="94"/>
      <c r="AC12" s="94"/>
      <c r="AD12" s="85" t="s">
        <v>185</v>
      </c>
      <c r="AE12" s="85" t="s">
        <v>149</v>
      </c>
      <c r="AF12" s="85">
        <v>876</v>
      </c>
      <c r="AG12" s="85" t="s">
        <v>150</v>
      </c>
      <c r="AH12" s="85">
        <v>1</v>
      </c>
      <c r="AI12" s="85">
        <v>27000000000</v>
      </c>
      <c r="AJ12" s="85" t="s">
        <v>151</v>
      </c>
      <c r="AK12" s="91">
        <v>45565</v>
      </c>
      <c r="AL12" s="91">
        <v>45565</v>
      </c>
      <c r="AM12" s="91">
        <v>45930</v>
      </c>
      <c r="AN12" s="105" t="s">
        <v>167</v>
      </c>
      <c r="AO12" s="107"/>
      <c r="AP12" s="94"/>
      <c r="AQ12" s="94"/>
      <c r="AR12" s="94"/>
      <c r="AS12" s="109"/>
      <c r="AT12" s="110"/>
      <c r="AU12" s="111"/>
      <c r="AV12" s="94"/>
      <c r="AW12" s="94"/>
      <c r="AX12" s="94"/>
      <c r="AY12" s="94"/>
      <c r="AZ12" s="94" t="s">
        <v>369</v>
      </c>
      <c r="BA12" s="49"/>
      <c r="BB12" s="49"/>
    </row>
    <row r="13" spans="1:54" s="56" customFormat="1" ht="60.75" customHeight="1" outlineLevel="1" x14ac:dyDescent="0.25">
      <c r="A13" s="105">
        <v>4</v>
      </c>
      <c r="B13" s="86">
        <v>8</v>
      </c>
      <c r="C13" s="85" t="s">
        <v>147</v>
      </c>
      <c r="D13" s="85" t="s">
        <v>154</v>
      </c>
      <c r="E13" s="85" t="s">
        <v>155</v>
      </c>
      <c r="F13" s="85">
        <v>1</v>
      </c>
      <c r="G13" s="85" t="s">
        <v>186</v>
      </c>
      <c r="H13" s="85" t="s">
        <v>183</v>
      </c>
      <c r="I13" s="85" t="s">
        <v>187</v>
      </c>
      <c r="J13" s="85">
        <v>2</v>
      </c>
      <c r="K13" s="94"/>
      <c r="L13" s="85" t="s">
        <v>146</v>
      </c>
      <c r="M13" s="85" t="s">
        <v>178</v>
      </c>
      <c r="N13" s="85" t="s">
        <v>179</v>
      </c>
      <c r="O13" s="89">
        <f>4*88.65*1.072</f>
        <v>380.13120000000004</v>
      </c>
      <c r="P13" s="89">
        <f t="shared" si="0"/>
        <v>456.15744000000001</v>
      </c>
      <c r="Q13" s="89">
        <f>P13</f>
        <v>456.15744000000001</v>
      </c>
      <c r="R13" s="106">
        <v>0</v>
      </c>
      <c r="S13" s="106">
        <v>0</v>
      </c>
      <c r="T13" s="106">
        <v>0</v>
      </c>
      <c r="U13" s="90" t="s">
        <v>152</v>
      </c>
      <c r="V13" s="85" t="s">
        <v>156</v>
      </c>
      <c r="W13" s="85" t="s">
        <v>148</v>
      </c>
      <c r="X13" s="91">
        <v>45412</v>
      </c>
      <c r="Y13" s="91">
        <v>45443</v>
      </c>
      <c r="Z13" s="107"/>
      <c r="AA13" s="108"/>
      <c r="AB13" s="94"/>
      <c r="AC13" s="94"/>
      <c r="AD13" s="85" t="s">
        <v>186</v>
      </c>
      <c r="AE13" s="85" t="s">
        <v>149</v>
      </c>
      <c r="AF13" s="85">
        <v>796</v>
      </c>
      <c r="AG13" s="85" t="s">
        <v>300</v>
      </c>
      <c r="AH13" s="85">
        <v>4</v>
      </c>
      <c r="AI13" s="85">
        <v>27000000000</v>
      </c>
      <c r="AJ13" s="85" t="s">
        <v>151</v>
      </c>
      <c r="AK13" s="91">
        <v>45473</v>
      </c>
      <c r="AL13" s="91">
        <v>45473</v>
      </c>
      <c r="AM13" s="91">
        <v>45503</v>
      </c>
      <c r="AN13" s="105">
        <v>2024</v>
      </c>
      <c r="AO13" s="107"/>
      <c r="AP13" s="94"/>
      <c r="AQ13" s="94"/>
      <c r="AR13" s="94"/>
      <c r="AS13" s="109"/>
      <c r="AT13" s="110"/>
      <c r="AU13" s="111"/>
      <c r="AV13" s="94"/>
      <c r="AW13" s="94"/>
      <c r="AX13" s="94"/>
      <c r="AY13" s="94"/>
      <c r="AZ13" s="94" t="s">
        <v>345</v>
      </c>
      <c r="BA13" s="49"/>
      <c r="BB13" s="49"/>
    </row>
    <row r="14" spans="1:54" ht="60.75" customHeight="1" outlineLevel="1" x14ac:dyDescent="0.25">
      <c r="A14" s="105">
        <v>4</v>
      </c>
      <c r="B14" s="86">
        <v>9</v>
      </c>
      <c r="C14" s="85" t="s">
        <v>147</v>
      </c>
      <c r="D14" s="85" t="s">
        <v>154</v>
      </c>
      <c r="E14" s="85" t="s">
        <v>155</v>
      </c>
      <c r="F14" s="85">
        <v>1</v>
      </c>
      <c r="G14" s="85" t="s">
        <v>189</v>
      </c>
      <c r="H14" s="85" t="s">
        <v>190</v>
      </c>
      <c r="I14" s="85" t="s">
        <v>191</v>
      </c>
      <c r="J14" s="85">
        <v>2</v>
      </c>
      <c r="K14" s="94"/>
      <c r="L14" s="85" t="s">
        <v>146</v>
      </c>
      <c r="M14" s="85" t="s">
        <v>178</v>
      </c>
      <c r="N14" s="85" t="s">
        <v>179</v>
      </c>
      <c r="O14" s="89">
        <f>4*83.33*1.072</f>
        <v>357.31904000000003</v>
      </c>
      <c r="P14" s="89">
        <f t="shared" si="0"/>
        <v>428.782848</v>
      </c>
      <c r="Q14" s="89">
        <f>P14</f>
        <v>428.782848</v>
      </c>
      <c r="R14" s="106">
        <v>0</v>
      </c>
      <c r="S14" s="106">
        <v>0</v>
      </c>
      <c r="T14" s="106">
        <v>0</v>
      </c>
      <c r="U14" s="90" t="s">
        <v>152</v>
      </c>
      <c r="V14" s="85" t="s">
        <v>156</v>
      </c>
      <c r="W14" s="85" t="s">
        <v>148</v>
      </c>
      <c r="X14" s="91">
        <v>45443</v>
      </c>
      <c r="Y14" s="91">
        <v>45473</v>
      </c>
      <c r="Z14" s="107"/>
      <c r="AA14" s="108"/>
      <c r="AB14" s="94"/>
      <c r="AC14" s="94"/>
      <c r="AD14" s="85" t="s">
        <v>189</v>
      </c>
      <c r="AE14" s="85" t="s">
        <v>149</v>
      </c>
      <c r="AF14" s="85">
        <v>796</v>
      </c>
      <c r="AG14" s="85" t="s">
        <v>300</v>
      </c>
      <c r="AH14" s="85">
        <v>4</v>
      </c>
      <c r="AI14" s="85">
        <v>27000000000</v>
      </c>
      <c r="AJ14" s="85" t="s">
        <v>151</v>
      </c>
      <c r="AK14" s="91">
        <v>45504</v>
      </c>
      <c r="AL14" s="91">
        <v>45504</v>
      </c>
      <c r="AM14" s="91">
        <v>45443</v>
      </c>
      <c r="AN14" s="105">
        <v>2024</v>
      </c>
      <c r="AO14" s="107"/>
      <c r="AP14" s="94"/>
      <c r="AQ14" s="94"/>
      <c r="AR14" s="94"/>
      <c r="AS14" s="109"/>
      <c r="AT14" s="110"/>
      <c r="AU14" s="111"/>
      <c r="AV14" s="94"/>
      <c r="AW14" s="94"/>
      <c r="AX14" s="94"/>
      <c r="AY14" s="94"/>
      <c r="AZ14" s="94"/>
    </row>
    <row r="15" spans="1:54" s="56" customFormat="1" ht="96.75" customHeight="1" outlineLevel="1" x14ac:dyDescent="0.25">
      <c r="A15" s="105">
        <v>4</v>
      </c>
      <c r="B15" s="86">
        <v>10</v>
      </c>
      <c r="C15" s="85" t="s">
        <v>147</v>
      </c>
      <c r="D15" s="85" t="s">
        <v>154</v>
      </c>
      <c r="E15" s="85" t="s">
        <v>155</v>
      </c>
      <c r="F15" s="85">
        <v>1</v>
      </c>
      <c r="G15" s="112" t="s">
        <v>192</v>
      </c>
      <c r="H15" s="85" t="s">
        <v>183</v>
      </c>
      <c r="I15" s="85" t="s">
        <v>193</v>
      </c>
      <c r="J15" s="85">
        <v>2</v>
      </c>
      <c r="K15" s="94"/>
      <c r="L15" s="85" t="s">
        <v>146</v>
      </c>
      <c r="M15" s="85" t="s">
        <v>188</v>
      </c>
      <c r="N15" s="85" t="s">
        <v>179</v>
      </c>
      <c r="O15" s="89">
        <v>17661.77</v>
      </c>
      <c r="P15" s="89">
        <f t="shared" si="0"/>
        <v>21194.124</v>
      </c>
      <c r="Q15" s="89">
        <v>21194.12</v>
      </c>
      <c r="R15" s="106">
        <v>0</v>
      </c>
      <c r="S15" s="106">
        <v>0</v>
      </c>
      <c r="T15" s="106">
        <v>0</v>
      </c>
      <c r="U15" s="90" t="s">
        <v>180</v>
      </c>
      <c r="V15" s="85" t="s">
        <v>156</v>
      </c>
      <c r="W15" s="85" t="s">
        <v>148</v>
      </c>
      <c r="X15" s="91">
        <v>45412</v>
      </c>
      <c r="Y15" s="91">
        <v>45442</v>
      </c>
      <c r="Z15" s="107"/>
      <c r="AA15" s="108"/>
      <c r="AB15" s="94"/>
      <c r="AC15" s="94"/>
      <c r="AD15" s="112" t="s">
        <v>192</v>
      </c>
      <c r="AE15" s="85" t="s">
        <v>149</v>
      </c>
      <c r="AF15" s="85">
        <v>839</v>
      </c>
      <c r="AG15" s="85" t="s">
        <v>299</v>
      </c>
      <c r="AH15" s="85">
        <v>3</v>
      </c>
      <c r="AI15" s="85">
        <v>27000000000</v>
      </c>
      <c r="AJ15" s="85" t="s">
        <v>151</v>
      </c>
      <c r="AK15" s="91">
        <v>45473</v>
      </c>
      <c r="AL15" s="91">
        <v>45473</v>
      </c>
      <c r="AM15" s="91">
        <v>45534</v>
      </c>
      <c r="AN15" s="105">
        <v>2024</v>
      </c>
      <c r="AO15" s="107"/>
      <c r="AP15" s="94"/>
      <c r="AQ15" s="94"/>
      <c r="AR15" s="94"/>
      <c r="AS15" s="109"/>
      <c r="AT15" s="110"/>
      <c r="AU15" s="111"/>
      <c r="AV15" s="94"/>
      <c r="AW15" s="94"/>
      <c r="AX15" s="94"/>
      <c r="AY15" s="94"/>
      <c r="AZ15" s="94" t="s">
        <v>329</v>
      </c>
      <c r="BA15" s="49"/>
      <c r="BB15" s="49"/>
    </row>
    <row r="16" spans="1:54" s="59" customFormat="1" ht="216" customHeight="1" outlineLevel="1" x14ac:dyDescent="0.25">
      <c r="A16" s="85">
        <v>4</v>
      </c>
      <c r="B16" s="86">
        <v>11</v>
      </c>
      <c r="C16" s="85" t="s">
        <v>147</v>
      </c>
      <c r="D16" s="85" t="s">
        <v>154</v>
      </c>
      <c r="E16" s="85" t="s">
        <v>155</v>
      </c>
      <c r="F16" s="85">
        <v>1</v>
      </c>
      <c r="G16" s="87" t="s">
        <v>164</v>
      </c>
      <c r="H16" s="87" t="s">
        <v>162</v>
      </c>
      <c r="I16" s="87" t="s">
        <v>173</v>
      </c>
      <c r="J16" s="88">
        <v>2</v>
      </c>
      <c r="K16" s="85"/>
      <c r="L16" s="85" t="s">
        <v>146</v>
      </c>
      <c r="M16" s="85" t="s">
        <v>178</v>
      </c>
      <c r="N16" s="85" t="s">
        <v>179</v>
      </c>
      <c r="O16" s="89">
        <v>10113.6</v>
      </c>
      <c r="P16" s="89">
        <f>O16</f>
        <v>10113.6</v>
      </c>
      <c r="Q16" s="89">
        <f>O16</f>
        <v>10113.6</v>
      </c>
      <c r="R16" s="89">
        <v>0</v>
      </c>
      <c r="S16" s="89">
        <v>0</v>
      </c>
      <c r="T16" s="89">
        <v>0</v>
      </c>
      <c r="U16" s="90" t="s">
        <v>153</v>
      </c>
      <c r="V16" s="85" t="s">
        <v>156</v>
      </c>
      <c r="W16" s="85" t="s">
        <v>148</v>
      </c>
      <c r="X16" s="91">
        <f>Y16</f>
        <v>45535</v>
      </c>
      <c r="Y16" s="104">
        <v>45535</v>
      </c>
      <c r="Z16" s="90"/>
      <c r="AA16" s="85"/>
      <c r="AB16" s="90"/>
      <c r="AC16" s="92"/>
      <c r="AD16" s="85" t="s">
        <v>164</v>
      </c>
      <c r="AE16" s="85" t="s">
        <v>149</v>
      </c>
      <c r="AF16" s="85">
        <v>876</v>
      </c>
      <c r="AG16" s="85" t="s">
        <v>150</v>
      </c>
      <c r="AH16" s="85">
        <v>1</v>
      </c>
      <c r="AI16" s="87">
        <v>27000000000</v>
      </c>
      <c r="AJ16" s="85" t="s">
        <v>151</v>
      </c>
      <c r="AK16" s="91">
        <v>45565</v>
      </c>
      <c r="AL16" s="91">
        <f>AK16</f>
        <v>45565</v>
      </c>
      <c r="AM16" s="91" t="s">
        <v>370</v>
      </c>
      <c r="AN16" s="88" t="s">
        <v>167</v>
      </c>
      <c r="AO16" s="85"/>
      <c r="AP16" s="85"/>
      <c r="AQ16" s="85"/>
      <c r="AR16" s="85"/>
      <c r="AS16" s="85"/>
      <c r="AT16" s="85"/>
      <c r="AU16" s="85"/>
      <c r="AV16" s="85"/>
      <c r="AW16" s="85"/>
      <c r="AX16" s="93"/>
      <c r="AY16" s="85"/>
      <c r="AZ16" s="94" t="s">
        <v>371</v>
      </c>
      <c r="BA16" s="113"/>
      <c r="BB16" s="114"/>
    </row>
    <row r="17" spans="1:54" s="50" customFormat="1" ht="60.75" customHeight="1" outlineLevel="1" x14ac:dyDescent="0.25">
      <c r="A17" s="85">
        <v>4</v>
      </c>
      <c r="B17" s="86">
        <v>12</v>
      </c>
      <c r="C17" s="85" t="s">
        <v>147</v>
      </c>
      <c r="D17" s="85" t="s">
        <v>154</v>
      </c>
      <c r="E17" s="85" t="s">
        <v>155</v>
      </c>
      <c r="F17" s="85">
        <v>1</v>
      </c>
      <c r="G17" s="87" t="s">
        <v>165</v>
      </c>
      <c r="H17" s="87" t="s">
        <v>162</v>
      </c>
      <c r="I17" s="87" t="s">
        <v>173</v>
      </c>
      <c r="J17" s="88">
        <v>2</v>
      </c>
      <c r="K17" s="85"/>
      <c r="L17" s="85" t="s">
        <v>146</v>
      </c>
      <c r="M17" s="85" t="s">
        <v>178</v>
      </c>
      <c r="N17" s="85" t="s">
        <v>179</v>
      </c>
      <c r="O17" s="89">
        <v>200</v>
      </c>
      <c r="P17" s="89">
        <v>200</v>
      </c>
      <c r="Q17" s="89">
        <v>200</v>
      </c>
      <c r="R17" s="89">
        <v>0</v>
      </c>
      <c r="S17" s="89">
        <v>0</v>
      </c>
      <c r="T17" s="89">
        <v>0</v>
      </c>
      <c r="U17" s="85" t="s">
        <v>159</v>
      </c>
      <c r="V17" s="85" t="s">
        <v>156</v>
      </c>
      <c r="W17" s="90" t="s">
        <v>160</v>
      </c>
      <c r="X17" s="91">
        <v>45534</v>
      </c>
      <c r="Y17" s="104">
        <v>45534</v>
      </c>
      <c r="Z17" s="90" t="s">
        <v>161</v>
      </c>
      <c r="AA17" s="85" t="s">
        <v>163</v>
      </c>
      <c r="AB17" s="90">
        <v>7604258887</v>
      </c>
      <c r="AC17" s="92">
        <v>760401001</v>
      </c>
      <c r="AD17" s="85" t="s">
        <v>166</v>
      </c>
      <c r="AE17" s="85" t="s">
        <v>149</v>
      </c>
      <c r="AF17" s="85">
        <v>876</v>
      </c>
      <c r="AG17" s="85" t="s">
        <v>150</v>
      </c>
      <c r="AH17" s="85">
        <v>1</v>
      </c>
      <c r="AI17" s="87">
        <v>27000000000</v>
      </c>
      <c r="AJ17" s="85" t="s">
        <v>151</v>
      </c>
      <c r="AK17" s="91">
        <v>45534</v>
      </c>
      <c r="AL17" s="91">
        <v>45534</v>
      </c>
      <c r="AM17" s="91">
        <v>45899</v>
      </c>
      <c r="AN17" s="88" t="s">
        <v>167</v>
      </c>
      <c r="AO17" s="85"/>
      <c r="AP17" s="85"/>
      <c r="AQ17" s="85"/>
      <c r="AR17" s="85"/>
      <c r="AS17" s="85"/>
      <c r="AT17" s="85"/>
      <c r="AU17" s="85"/>
      <c r="AV17" s="85"/>
      <c r="AW17" s="85"/>
      <c r="AX17" s="93"/>
      <c r="AY17" s="85"/>
      <c r="AZ17" s="103"/>
      <c r="BA17" s="113"/>
      <c r="BB17" s="114"/>
    </row>
    <row r="18" spans="1:54" s="81" customFormat="1" ht="90.75" customHeight="1" outlineLevel="1" x14ac:dyDescent="0.25">
      <c r="A18" s="115">
        <v>4</v>
      </c>
      <c r="B18" s="116">
        <v>13</v>
      </c>
      <c r="C18" s="115" t="s">
        <v>147</v>
      </c>
      <c r="D18" s="115" t="s">
        <v>154</v>
      </c>
      <c r="E18" s="115" t="s">
        <v>155</v>
      </c>
      <c r="F18" s="115">
        <v>1</v>
      </c>
      <c r="G18" s="117" t="s">
        <v>168</v>
      </c>
      <c r="H18" s="117" t="s">
        <v>162</v>
      </c>
      <c r="I18" s="117" t="s">
        <v>173</v>
      </c>
      <c r="J18" s="118">
        <v>2</v>
      </c>
      <c r="K18" s="115"/>
      <c r="L18" s="115" t="s">
        <v>146</v>
      </c>
      <c r="M18" s="115" t="s">
        <v>178</v>
      </c>
      <c r="N18" s="115" t="s">
        <v>179</v>
      </c>
      <c r="O18" s="119">
        <v>1500</v>
      </c>
      <c r="P18" s="119">
        <v>1500</v>
      </c>
      <c r="Q18" s="119">
        <v>1500</v>
      </c>
      <c r="R18" s="119">
        <v>0</v>
      </c>
      <c r="S18" s="119">
        <v>0</v>
      </c>
      <c r="T18" s="119">
        <v>0</v>
      </c>
      <c r="U18" s="115" t="s">
        <v>152</v>
      </c>
      <c r="V18" s="115" t="s">
        <v>156</v>
      </c>
      <c r="W18" s="115" t="s">
        <v>148</v>
      </c>
      <c r="X18" s="120">
        <v>45442</v>
      </c>
      <c r="Y18" s="120">
        <v>45443</v>
      </c>
      <c r="Z18" s="121"/>
      <c r="AA18" s="115"/>
      <c r="AB18" s="122"/>
      <c r="AC18" s="122"/>
      <c r="AD18" s="117" t="s">
        <v>168</v>
      </c>
      <c r="AE18" s="115" t="s">
        <v>149</v>
      </c>
      <c r="AF18" s="115">
        <v>796</v>
      </c>
      <c r="AG18" s="115" t="s">
        <v>300</v>
      </c>
      <c r="AH18" s="115">
        <v>1</v>
      </c>
      <c r="AI18" s="117">
        <v>27000000000</v>
      </c>
      <c r="AJ18" s="115" t="s">
        <v>151</v>
      </c>
      <c r="AK18" s="120">
        <v>45412</v>
      </c>
      <c r="AL18" s="120">
        <v>45443</v>
      </c>
      <c r="AM18" s="120">
        <v>45657</v>
      </c>
      <c r="AN18" s="118">
        <v>2024</v>
      </c>
      <c r="AO18" s="115"/>
      <c r="AP18" s="115"/>
      <c r="AQ18" s="115"/>
      <c r="AR18" s="115"/>
      <c r="AS18" s="115"/>
      <c r="AT18" s="115"/>
      <c r="AU18" s="115"/>
      <c r="AV18" s="115"/>
      <c r="AW18" s="115"/>
      <c r="AX18" s="123"/>
      <c r="AY18" s="115"/>
      <c r="AZ18" s="124" t="s">
        <v>362</v>
      </c>
      <c r="BA18" s="125"/>
      <c r="BB18" s="126"/>
    </row>
    <row r="19" spans="1:54" s="50" customFormat="1" ht="105.75" customHeight="1" outlineLevel="1" x14ac:dyDescent="0.25">
      <c r="A19" s="85">
        <v>4</v>
      </c>
      <c r="B19" s="86">
        <v>14</v>
      </c>
      <c r="C19" s="85" t="s">
        <v>147</v>
      </c>
      <c r="D19" s="85" t="s">
        <v>154</v>
      </c>
      <c r="E19" s="85" t="s">
        <v>155</v>
      </c>
      <c r="F19" s="85">
        <v>1</v>
      </c>
      <c r="G19" s="87" t="s">
        <v>169</v>
      </c>
      <c r="H19" s="87" t="s">
        <v>158</v>
      </c>
      <c r="I19" s="87" t="s">
        <v>157</v>
      </c>
      <c r="J19" s="88">
        <v>2</v>
      </c>
      <c r="K19" s="85"/>
      <c r="L19" s="85" t="s">
        <v>146</v>
      </c>
      <c r="M19" s="85" t="s">
        <v>178</v>
      </c>
      <c r="N19" s="85" t="s">
        <v>179</v>
      </c>
      <c r="O19" s="89">
        <f>P19/1.2</f>
        <v>8333.3333333333339</v>
      </c>
      <c r="P19" s="89">
        <v>10000</v>
      </c>
      <c r="Q19" s="89">
        <f>P19</f>
        <v>10000</v>
      </c>
      <c r="R19" s="89">
        <v>0</v>
      </c>
      <c r="S19" s="89">
        <v>0</v>
      </c>
      <c r="T19" s="89">
        <v>0</v>
      </c>
      <c r="U19" s="85" t="s">
        <v>159</v>
      </c>
      <c r="V19" s="85" t="s">
        <v>156</v>
      </c>
      <c r="W19" s="90" t="s">
        <v>160</v>
      </c>
      <c r="X19" s="91">
        <v>45321</v>
      </c>
      <c r="Y19" s="91">
        <v>45321</v>
      </c>
      <c r="Z19" s="90" t="s">
        <v>161</v>
      </c>
      <c r="AA19" s="85" t="s">
        <v>163</v>
      </c>
      <c r="AB19" s="90">
        <v>7604258887</v>
      </c>
      <c r="AC19" s="92">
        <v>760401001</v>
      </c>
      <c r="AD19" s="85" t="s">
        <v>169</v>
      </c>
      <c r="AE19" s="85" t="s">
        <v>149</v>
      </c>
      <c r="AF19" s="85">
        <v>876</v>
      </c>
      <c r="AG19" s="85" t="s">
        <v>150</v>
      </c>
      <c r="AH19" s="85">
        <v>1</v>
      </c>
      <c r="AI19" s="87">
        <v>27000000000</v>
      </c>
      <c r="AJ19" s="85" t="s">
        <v>151</v>
      </c>
      <c r="AK19" s="91">
        <v>45321</v>
      </c>
      <c r="AL19" s="91">
        <v>45321</v>
      </c>
      <c r="AM19" s="91">
        <v>45687</v>
      </c>
      <c r="AN19" s="88" t="s">
        <v>167</v>
      </c>
      <c r="AO19" s="85"/>
      <c r="AP19" s="85"/>
      <c r="AQ19" s="85"/>
      <c r="AR19" s="85"/>
      <c r="AS19" s="85"/>
      <c r="AT19" s="85"/>
      <c r="AU19" s="85"/>
      <c r="AV19" s="85"/>
      <c r="AW19" s="85"/>
      <c r="AX19" s="93"/>
      <c r="AY19" s="85"/>
      <c r="AZ19" s="103"/>
      <c r="BA19" s="113"/>
      <c r="BB19" s="114"/>
    </row>
    <row r="20" spans="1:54" s="82" customFormat="1" ht="130.5" customHeight="1" outlineLevel="1" x14ac:dyDescent="0.25">
      <c r="A20" s="115">
        <v>4</v>
      </c>
      <c r="B20" s="116">
        <v>15</v>
      </c>
      <c r="C20" s="115" t="s">
        <v>147</v>
      </c>
      <c r="D20" s="115" t="s">
        <v>154</v>
      </c>
      <c r="E20" s="115" t="s">
        <v>155</v>
      </c>
      <c r="F20" s="115">
        <v>1</v>
      </c>
      <c r="G20" s="117" t="s">
        <v>170</v>
      </c>
      <c r="H20" s="117" t="s">
        <v>158</v>
      </c>
      <c r="I20" s="117" t="s">
        <v>157</v>
      </c>
      <c r="J20" s="118">
        <v>2</v>
      </c>
      <c r="K20" s="115"/>
      <c r="L20" s="115" t="s">
        <v>146</v>
      </c>
      <c r="M20" s="115" t="s">
        <v>188</v>
      </c>
      <c r="N20" s="115" t="s">
        <v>179</v>
      </c>
      <c r="O20" s="119">
        <v>128600</v>
      </c>
      <c r="P20" s="119">
        <f>O20*1.2</f>
        <v>154320</v>
      </c>
      <c r="Q20" s="119">
        <f>P20</f>
        <v>154320</v>
      </c>
      <c r="R20" s="119">
        <v>0</v>
      </c>
      <c r="S20" s="119">
        <v>0</v>
      </c>
      <c r="T20" s="119">
        <v>0</v>
      </c>
      <c r="U20" s="115" t="s">
        <v>159</v>
      </c>
      <c r="V20" s="115" t="s">
        <v>156</v>
      </c>
      <c r="W20" s="121" t="s">
        <v>160</v>
      </c>
      <c r="X20" s="120">
        <v>45321</v>
      </c>
      <c r="Y20" s="120">
        <v>45350</v>
      </c>
      <c r="Z20" s="121" t="s">
        <v>161</v>
      </c>
      <c r="AA20" s="115" t="s">
        <v>171</v>
      </c>
      <c r="AB20" s="121">
        <v>1655352848</v>
      </c>
      <c r="AC20" s="122">
        <v>165501001</v>
      </c>
      <c r="AD20" s="117" t="s">
        <v>170</v>
      </c>
      <c r="AE20" s="115" t="s">
        <v>149</v>
      </c>
      <c r="AF20" s="115">
        <v>876</v>
      </c>
      <c r="AG20" s="115" t="s">
        <v>150</v>
      </c>
      <c r="AH20" s="115">
        <v>1</v>
      </c>
      <c r="AI20" s="117">
        <v>27000000000</v>
      </c>
      <c r="AJ20" s="115" t="s">
        <v>151</v>
      </c>
      <c r="AK20" s="120">
        <v>45350</v>
      </c>
      <c r="AL20" s="120">
        <v>45350</v>
      </c>
      <c r="AM20" s="120">
        <v>46022</v>
      </c>
      <c r="AN20" s="118" t="s">
        <v>167</v>
      </c>
      <c r="AO20" s="115"/>
      <c r="AP20" s="115"/>
      <c r="AQ20" s="115"/>
      <c r="AR20" s="115"/>
      <c r="AS20" s="115"/>
      <c r="AT20" s="115"/>
      <c r="AU20" s="115"/>
      <c r="AV20" s="115"/>
      <c r="AW20" s="115"/>
      <c r="AX20" s="123"/>
      <c r="AY20" s="115"/>
      <c r="AZ20" s="127" t="s">
        <v>363</v>
      </c>
      <c r="BA20" s="125"/>
      <c r="BB20" s="126"/>
    </row>
    <row r="21" spans="1:54" s="50" customFormat="1" ht="142.5" customHeight="1" outlineLevel="1" x14ac:dyDescent="0.25">
      <c r="A21" s="85">
        <v>4</v>
      </c>
      <c r="B21" s="86">
        <v>16</v>
      </c>
      <c r="C21" s="85" t="s">
        <v>147</v>
      </c>
      <c r="D21" s="85" t="s">
        <v>154</v>
      </c>
      <c r="E21" s="85" t="s">
        <v>155</v>
      </c>
      <c r="F21" s="85">
        <v>1</v>
      </c>
      <c r="G21" s="87" t="s">
        <v>172</v>
      </c>
      <c r="H21" s="87" t="s">
        <v>162</v>
      </c>
      <c r="I21" s="87" t="s">
        <v>173</v>
      </c>
      <c r="J21" s="88">
        <v>2</v>
      </c>
      <c r="K21" s="85"/>
      <c r="L21" s="85" t="s">
        <v>146</v>
      </c>
      <c r="M21" s="85" t="s">
        <v>178</v>
      </c>
      <c r="N21" s="85" t="s">
        <v>179</v>
      </c>
      <c r="O21" s="89">
        <v>500</v>
      </c>
      <c r="P21" s="89">
        <v>600</v>
      </c>
      <c r="Q21" s="89">
        <v>600</v>
      </c>
      <c r="R21" s="89">
        <v>0</v>
      </c>
      <c r="S21" s="89">
        <v>0</v>
      </c>
      <c r="T21" s="89">
        <v>0</v>
      </c>
      <c r="U21" s="85" t="s">
        <v>152</v>
      </c>
      <c r="V21" s="85" t="s">
        <v>156</v>
      </c>
      <c r="W21" s="85" t="s">
        <v>148</v>
      </c>
      <c r="X21" s="91">
        <v>45565</v>
      </c>
      <c r="Y21" s="91">
        <v>45595</v>
      </c>
      <c r="Z21" s="90"/>
      <c r="AA21" s="85"/>
      <c r="AB21" s="92"/>
      <c r="AC21" s="92"/>
      <c r="AD21" s="87" t="s">
        <v>172</v>
      </c>
      <c r="AE21" s="85" t="s">
        <v>149</v>
      </c>
      <c r="AF21" s="85">
        <v>796</v>
      </c>
      <c r="AG21" s="85" t="s">
        <v>300</v>
      </c>
      <c r="AH21" s="85">
        <v>26</v>
      </c>
      <c r="AI21" s="87">
        <v>27000000000</v>
      </c>
      <c r="AJ21" s="85" t="s">
        <v>151</v>
      </c>
      <c r="AK21" s="91">
        <v>45595</v>
      </c>
      <c r="AL21" s="91">
        <v>45595</v>
      </c>
      <c r="AM21" s="91">
        <v>45960</v>
      </c>
      <c r="AN21" s="88" t="s">
        <v>167</v>
      </c>
      <c r="AO21" s="85"/>
      <c r="AP21" s="85"/>
      <c r="AQ21" s="85"/>
      <c r="AR21" s="85"/>
      <c r="AS21" s="85"/>
      <c r="AT21" s="85"/>
      <c r="AU21" s="85"/>
      <c r="AV21" s="85"/>
      <c r="AW21" s="85"/>
      <c r="AX21" s="93"/>
      <c r="AY21" s="85"/>
      <c r="AZ21" s="103"/>
      <c r="BA21" s="113"/>
      <c r="BB21" s="114"/>
    </row>
    <row r="22" spans="1:54" ht="156.75" customHeight="1" outlineLevel="1" x14ac:dyDescent="0.25">
      <c r="A22" s="90">
        <v>7</v>
      </c>
      <c r="B22" s="86">
        <v>17</v>
      </c>
      <c r="C22" s="85" t="s">
        <v>147</v>
      </c>
      <c r="D22" s="85" t="s">
        <v>174</v>
      </c>
      <c r="E22" s="85" t="s">
        <v>175</v>
      </c>
      <c r="F22" s="90">
        <v>1</v>
      </c>
      <c r="G22" s="85" t="s">
        <v>325</v>
      </c>
      <c r="H22" s="128" t="s">
        <v>176</v>
      </c>
      <c r="I22" s="128" t="str">
        <f>H22</f>
        <v>69.20.1</v>
      </c>
      <c r="J22" s="90">
        <v>1</v>
      </c>
      <c r="K22" s="90" t="s">
        <v>177</v>
      </c>
      <c r="L22" s="85" t="s">
        <v>146</v>
      </c>
      <c r="M22" s="85" t="s">
        <v>178</v>
      </c>
      <c r="N22" s="85" t="s">
        <v>179</v>
      </c>
      <c r="O22" s="129">
        <v>2430</v>
      </c>
      <c r="P22" s="129">
        <v>2916</v>
      </c>
      <c r="Q22" s="129">
        <v>486</v>
      </c>
      <c r="R22" s="129">
        <v>972</v>
      </c>
      <c r="S22" s="129">
        <v>972</v>
      </c>
      <c r="T22" s="129">
        <v>486</v>
      </c>
      <c r="U22" s="85" t="s">
        <v>180</v>
      </c>
      <c r="V22" s="85" t="s">
        <v>298</v>
      </c>
      <c r="W22" s="85" t="s">
        <v>148</v>
      </c>
      <c r="X22" s="104">
        <v>45381</v>
      </c>
      <c r="Y22" s="104">
        <v>45412</v>
      </c>
      <c r="Z22" s="130"/>
      <c r="AA22" s="130"/>
      <c r="AB22" s="130"/>
      <c r="AC22" s="130"/>
      <c r="AD22" s="130" t="s">
        <v>181</v>
      </c>
      <c r="AE22" s="85" t="s">
        <v>149</v>
      </c>
      <c r="AF22" s="85">
        <v>876</v>
      </c>
      <c r="AG22" s="85" t="s">
        <v>150</v>
      </c>
      <c r="AH22" s="130">
        <v>1</v>
      </c>
      <c r="AI22" s="85">
        <v>27401000000</v>
      </c>
      <c r="AJ22" s="85" t="s">
        <v>151</v>
      </c>
      <c r="AK22" s="131">
        <v>45535</v>
      </c>
      <c r="AL22" s="131">
        <v>45596</v>
      </c>
      <c r="AM22" s="131">
        <v>46418</v>
      </c>
      <c r="AN22" s="99" t="s">
        <v>326</v>
      </c>
      <c r="AO22" s="130"/>
      <c r="AP22" s="130"/>
      <c r="AQ22" s="130"/>
      <c r="AR22" s="130"/>
      <c r="AS22" s="130"/>
      <c r="AT22" s="130"/>
      <c r="AU22" s="130"/>
      <c r="AV22" s="130"/>
      <c r="AW22" s="130"/>
      <c r="AX22" s="130"/>
      <c r="AY22" s="132"/>
      <c r="AZ22" s="58" t="s">
        <v>324</v>
      </c>
    </row>
    <row r="23" spans="1:54" ht="153" customHeight="1" outlineLevel="1" x14ac:dyDescent="0.25">
      <c r="A23" s="105">
        <v>7</v>
      </c>
      <c r="B23" s="86">
        <v>18</v>
      </c>
      <c r="C23" s="85" t="s">
        <v>147</v>
      </c>
      <c r="D23" s="85" t="s">
        <v>195</v>
      </c>
      <c r="E23" s="85" t="s">
        <v>196</v>
      </c>
      <c r="F23" s="85">
        <v>1</v>
      </c>
      <c r="G23" s="85" t="s">
        <v>197</v>
      </c>
      <c r="H23" s="87" t="s">
        <v>198</v>
      </c>
      <c r="I23" s="85" t="s">
        <v>199</v>
      </c>
      <c r="J23" s="85">
        <v>1</v>
      </c>
      <c r="K23" s="94"/>
      <c r="L23" s="85" t="s">
        <v>146</v>
      </c>
      <c r="M23" s="85" t="s">
        <v>178</v>
      </c>
      <c r="N23" s="85" t="s">
        <v>179</v>
      </c>
      <c r="O23" s="89">
        <v>83419.320000000007</v>
      </c>
      <c r="P23" s="89">
        <f>O23*1.2</f>
        <v>100103.18400000001</v>
      </c>
      <c r="Q23" s="89">
        <v>43472.04</v>
      </c>
      <c r="R23" s="106">
        <f>P23-Q23</f>
        <v>56631.144000000008</v>
      </c>
      <c r="S23" s="106">
        <v>0</v>
      </c>
      <c r="T23" s="106">
        <v>0</v>
      </c>
      <c r="U23" s="90" t="s">
        <v>180</v>
      </c>
      <c r="V23" s="85" t="s">
        <v>156</v>
      </c>
      <c r="W23" s="85" t="s">
        <v>148</v>
      </c>
      <c r="X23" s="91">
        <v>45381</v>
      </c>
      <c r="Y23" s="91">
        <v>45412</v>
      </c>
      <c r="Z23" s="107"/>
      <c r="AA23" s="108"/>
      <c r="AB23" s="94"/>
      <c r="AC23" s="94"/>
      <c r="AD23" s="85" t="s">
        <v>197</v>
      </c>
      <c r="AE23" s="85" t="s">
        <v>149</v>
      </c>
      <c r="AF23" s="85">
        <v>876</v>
      </c>
      <c r="AG23" s="85" t="s">
        <v>150</v>
      </c>
      <c r="AH23" s="85">
        <v>1</v>
      </c>
      <c r="AI23" s="87">
        <v>27000000000</v>
      </c>
      <c r="AJ23" s="85" t="s">
        <v>151</v>
      </c>
      <c r="AK23" s="91">
        <v>45412</v>
      </c>
      <c r="AL23" s="91">
        <v>45412</v>
      </c>
      <c r="AM23" s="91">
        <v>45777</v>
      </c>
      <c r="AN23" s="105" t="s">
        <v>167</v>
      </c>
      <c r="AO23" s="107"/>
      <c r="AP23" s="94"/>
      <c r="AQ23" s="94"/>
      <c r="AR23" s="94"/>
      <c r="AS23" s="109"/>
      <c r="AT23" s="110"/>
      <c r="AU23" s="111"/>
      <c r="AV23" s="94"/>
      <c r="AW23" s="94"/>
      <c r="AX23" s="94"/>
      <c r="AY23" s="94"/>
      <c r="AZ23" s="94" t="s">
        <v>327</v>
      </c>
    </row>
    <row r="24" spans="1:54" ht="146.25" customHeight="1" outlineLevel="1" x14ac:dyDescent="0.25">
      <c r="A24" s="90">
        <v>7</v>
      </c>
      <c r="B24" s="86">
        <v>19</v>
      </c>
      <c r="C24" s="85" t="s">
        <v>147</v>
      </c>
      <c r="D24" s="85" t="s">
        <v>200</v>
      </c>
      <c r="E24" s="90" t="s">
        <v>175</v>
      </c>
      <c r="F24" s="85">
        <v>1</v>
      </c>
      <c r="G24" s="90" t="s">
        <v>203</v>
      </c>
      <c r="H24" s="90" t="s">
        <v>201</v>
      </c>
      <c r="I24" s="90" t="s">
        <v>201</v>
      </c>
      <c r="J24" s="90">
        <v>1</v>
      </c>
      <c r="K24" s="90" t="s">
        <v>202</v>
      </c>
      <c r="L24" s="85" t="s">
        <v>146</v>
      </c>
      <c r="M24" s="85" t="s">
        <v>178</v>
      </c>
      <c r="N24" s="85" t="s">
        <v>313</v>
      </c>
      <c r="O24" s="89">
        <v>7311.05</v>
      </c>
      <c r="P24" s="89">
        <f>O24</f>
        <v>7311.05</v>
      </c>
      <c r="Q24" s="101">
        <f>O24/2</f>
        <v>3655.5250000000001</v>
      </c>
      <c r="R24" s="89">
        <f>P24-Q24</f>
        <v>3655.5250000000001</v>
      </c>
      <c r="S24" s="106">
        <v>0</v>
      </c>
      <c r="T24" s="106">
        <v>0</v>
      </c>
      <c r="U24" s="90" t="s">
        <v>153</v>
      </c>
      <c r="V24" s="85" t="s">
        <v>156</v>
      </c>
      <c r="W24" s="90" t="s">
        <v>148</v>
      </c>
      <c r="X24" s="133">
        <v>45474</v>
      </c>
      <c r="Y24" s="133">
        <v>45504</v>
      </c>
      <c r="Z24" s="85"/>
      <c r="AA24" s="85"/>
      <c r="AB24" s="85"/>
      <c r="AC24" s="85"/>
      <c r="AD24" s="90" t="str">
        <f>E24</f>
        <v>услуги</v>
      </c>
      <c r="AE24" s="85" t="s">
        <v>149</v>
      </c>
      <c r="AF24" s="85">
        <v>876</v>
      </c>
      <c r="AG24" s="85" t="s">
        <v>150</v>
      </c>
      <c r="AH24" s="85">
        <v>1</v>
      </c>
      <c r="AI24" s="85">
        <v>27000000000</v>
      </c>
      <c r="AJ24" s="85" t="s">
        <v>151</v>
      </c>
      <c r="AK24" s="131">
        <v>45503</v>
      </c>
      <c r="AL24" s="91">
        <v>45534</v>
      </c>
      <c r="AM24" s="91">
        <v>45868</v>
      </c>
      <c r="AN24" s="85" t="s">
        <v>167</v>
      </c>
      <c r="AO24" s="85"/>
      <c r="AP24" s="85"/>
      <c r="AQ24" s="85"/>
      <c r="AR24" s="85"/>
      <c r="AS24" s="85"/>
      <c r="AT24" s="85"/>
      <c r="AU24" s="85"/>
      <c r="AV24" s="85"/>
      <c r="AW24" s="85"/>
      <c r="AX24" s="85"/>
      <c r="AZ24" s="134" t="s">
        <v>347</v>
      </c>
    </row>
    <row r="25" spans="1:54" s="62" customFormat="1" ht="121.5" customHeight="1" outlineLevel="1" x14ac:dyDescent="0.25">
      <c r="A25" s="90">
        <v>3</v>
      </c>
      <c r="B25" s="86">
        <v>20</v>
      </c>
      <c r="C25" s="85" t="s">
        <v>147</v>
      </c>
      <c r="D25" s="85" t="s">
        <v>204</v>
      </c>
      <c r="E25" s="90" t="s">
        <v>312</v>
      </c>
      <c r="F25" s="85">
        <v>1</v>
      </c>
      <c r="G25" s="100" t="s">
        <v>205</v>
      </c>
      <c r="H25" s="90" t="s">
        <v>206</v>
      </c>
      <c r="I25" s="90" t="s">
        <v>207</v>
      </c>
      <c r="J25" s="90">
        <v>2</v>
      </c>
      <c r="K25" s="90"/>
      <c r="L25" s="85" t="s">
        <v>146</v>
      </c>
      <c r="M25" s="85" t="s">
        <v>178</v>
      </c>
      <c r="N25" s="85" t="s">
        <v>269</v>
      </c>
      <c r="O25" s="89">
        <v>5739.6</v>
      </c>
      <c r="P25" s="89">
        <f t="shared" ref="P25:P29" si="1">O25*1.2</f>
        <v>6887.52</v>
      </c>
      <c r="Q25" s="89">
        <f>P25</f>
        <v>6887.52</v>
      </c>
      <c r="R25" s="89">
        <f>P25-Q25</f>
        <v>0</v>
      </c>
      <c r="S25" s="89">
        <v>0</v>
      </c>
      <c r="T25" s="89">
        <v>0</v>
      </c>
      <c r="U25" s="85" t="s">
        <v>180</v>
      </c>
      <c r="V25" s="85" t="s">
        <v>156</v>
      </c>
      <c r="W25" s="85" t="s">
        <v>148</v>
      </c>
      <c r="X25" s="104">
        <v>45383</v>
      </c>
      <c r="Y25" s="104">
        <v>45412</v>
      </c>
      <c r="Z25" s="90"/>
      <c r="AA25" s="90"/>
      <c r="AB25" s="90"/>
      <c r="AC25" s="90"/>
      <c r="AD25" s="90" t="s">
        <v>208</v>
      </c>
      <c r="AE25" s="85" t="s">
        <v>149</v>
      </c>
      <c r="AF25" s="85">
        <v>876</v>
      </c>
      <c r="AG25" s="85" t="s">
        <v>150</v>
      </c>
      <c r="AH25" s="85">
        <v>1</v>
      </c>
      <c r="AI25" s="87" t="s">
        <v>209</v>
      </c>
      <c r="AJ25" s="85" t="s">
        <v>151</v>
      </c>
      <c r="AK25" s="131">
        <v>45442</v>
      </c>
      <c r="AL25" s="91">
        <v>45442</v>
      </c>
      <c r="AM25" s="91">
        <v>45657</v>
      </c>
      <c r="AN25" s="135">
        <v>2024</v>
      </c>
      <c r="AO25" s="90"/>
      <c r="AP25" s="90"/>
      <c r="AQ25" s="90"/>
      <c r="AR25" s="90"/>
      <c r="AS25" s="90"/>
      <c r="AT25" s="90"/>
      <c r="AU25" s="90"/>
      <c r="AV25" s="90"/>
      <c r="AW25" s="90"/>
      <c r="AX25" s="90"/>
      <c r="AY25" s="85"/>
      <c r="AZ25" s="134" t="s">
        <v>330</v>
      </c>
      <c r="BA25" s="113"/>
      <c r="BB25" s="114"/>
    </row>
    <row r="26" spans="1:54" s="62" customFormat="1" ht="163.5" customHeight="1" outlineLevel="1" x14ac:dyDescent="0.25">
      <c r="A26" s="90">
        <v>3</v>
      </c>
      <c r="B26" s="86">
        <v>21</v>
      </c>
      <c r="C26" s="85" t="s">
        <v>147</v>
      </c>
      <c r="D26" s="85" t="s">
        <v>204</v>
      </c>
      <c r="E26" s="90" t="s">
        <v>312</v>
      </c>
      <c r="F26" s="85">
        <v>1</v>
      </c>
      <c r="G26" s="100" t="s">
        <v>365</v>
      </c>
      <c r="H26" s="90" t="s">
        <v>304</v>
      </c>
      <c r="I26" s="90" t="s">
        <v>237</v>
      </c>
      <c r="J26" s="90">
        <v>1</v>
      </c>
      <c r="K26" s="90"/>
      <c r="L26" s="85" t="s">
        <v>146</v>
      </c>
      <c r="M26" s="85" t="s">
        <v>311</v>
      </c>
      <c r="N26" s="85" t="s">
        <v>269</v>
      </c>
      <c r="O26" s="89">
        <f>2000+790+4067</f>
        <v>6857</v>
      </c>
      <c r="P26" s="89">
        <f>O26*1.2</f>
        <v>8228.4</v>
      </c>
      <c r="Q26" s="89">
        <f>P26</f>
        <v>8228.4</v>
      </c>
      <c r="R26" s="89">
        <v>0</v>
      </c>
      <c r="S26" s="89">
        <v>0</v>
      </c>
      <c r="T26" s="89">
        <v>0</v>
      </c>
      <c r="U26" s="85" t="s">
        <v>180</v>
      </c>
      <c r="V26" s="85" t="s">
        <v>156</v>
      </c>
      <c r="W26" s="85" t="s">
        <v>148</v>
      </c>
      <c r="X26" s="104">
        <v>45505</v>
      </c>
      <c r="Y26" s="104">
        <f>X26</f>
        <v>45505</v>
      </c>
      <c r="Z26" s="90"/>
      <c r="AA26" s="90"/>
      <c r="AB26" s="90"/>
      <c r="AC26" s="90"/>
      <c r="AD26" s="90" t="s">
        <v>208</v>
      </c>
      <c r="AE26" s="85" t="s">
        <v>149</v>
      </c>
      <c r="AF26" s="85">
        <v>876</v>
      </c>
      <c r="AG26" s="85" t="s">
        <v>150</v>
      </c>
      <c r="AH26" s="85">
        <v>1</v>
      </c>
      <c r="AI26" s="87" t="s">
        <v>209</v>
      </c>
      <c r="AJ26" s="85" t="s">
        <v>151</v>
      </c>
      <c r="AK26" s="131">
        <v>45565</v>
      </c>
      <c r="AL26" s="91">
        <f>AK26</f>
        <v>45565</v>
      </c>
      <c r="AM26" s="91">
        <v>45657</v>
      </c>
      <c r="AN26" s="135">
        <v>2024</v>
      </c>
      <c r="AO26" s="90"/>
      <c r="AP26" s="90"/>
      <c r="AQ26" s="90"/>
      <c r="AR26" s="90"/>
      <c r="AS26" s="90"/>
      <c r="AT26" s="90"/>
      <c r="AU26" s="90"/>
      <c r="AV26" s="90"/>
      <c r="AW26" s="90"/>
      <c r="AX26" s="90"/>
      <c r="AY26" s="85"/>
      <c r="AZ26" s="134" t="s">
        <v>373</v>
      </c>
      <c r="BA26" s="113"/>
      <c r="BB26" s="114"/>
    </row>
    <row r="27" spans="1:54" s="63" customFormat="1" ht="111" customHeight="1" outlineLevel="1" x14ac:dyDescent="0.25">
      <c r="A27" s="90">
        <v>7</v>
      </c>
      <c r="B27" s="86">
        <v>22</v>
      </c>
      <c r="C27" s="136" t="s">
        <v>147</v>
      </c>
      <c r="D27" s="136" t="s">
        <v>204</v>
      </c>
      <c r="E27" s="90" t="s">
        <v>210</v>
      </c>
      <c r="F27" s="136">
        <v>1</v>
      </c>
      <c r="G27" s="100" t="s">
        <v>306</v>
      </c>
      <c r="H27" s="90" t="s">
        <v>307</v>
      </c>
      <c r="I27" s="90" t="s">
        <v>308</v>
      </c>
      <c r="J27" s="90">
        <v>2</v>
      </c>
      <c r="K27" s="90"/>
      <c r="L27" s="136" t="s">
        <v>146</v>
      </c>
      <c r="M27" s="90" t="s">
        <v>188</v>
      </c>
      <c r="N27" s="85" t="s">
        <v>179</v>
      </c>
      <c r="O27" s="89">
        <v>2957.6480000000001</v>
      </c>
      <c r="P27" s="89">
        <f t="shared" si="1"/>
        <v>3549.1776</v>
      </c>
      <c r="Q27" s="137">
        <f>P27</f>
        <v>3549.1776</v>
      </c>
      <c r="R27" s="137">
        <v>0</v>
      </c>
      <c r="S27" s="137">
        <v>0</v>
      </c>
      <c r="T27" s="137">
        <v>0</v>
      </c>
      <c r="U27" s="136" t="s">
        <v>152</v>
      </c>
      <c r="V27" s="136" t="s">
        <v>156</v>
      </c>
      <c r="W27" s="136" t="s">
        <v>148</v>
      </c>
      <c r="X27" s="138">
        <v>45444</v>
      </c>
      <c r="Y27" s="138">
        <v>45473</v>
      </c>
      <c r="Z27" s="90"/>
      <c r="AA27" s="90"/>
      <c r="AB27" s="90"/>
      <c r="AC27" s="90"/>
      <c r="AD27" s="90" t="s">
        <v>309</v>
      </c>
      <c r="AE27" s="136" t="s">
        <v>149</v>
      </c>
      <c r="AF27" s="136">
        <v>796</v>
      </c>
      <c r="AG27" s="136" t="s">
        <v>310</v>
      </c>
      <c r="AH27" s="136">
        <v>1</v>
      </c>
      <c r="AI27" s="139" t="s">
        <v>209</v>
      </c>
      <c r="AJ27" s="136" t="s">
        <v>151</v>
      </c>
      <c r="AK27" s="131">
        <v>45474</v>
      </c>
      <c r="AL27" s="131">
        <v>45474</v>
      </c>
      <c r="AM27" s="131">
        <v>45657</v>
      </c>
      <c r="AN27" s="140">
        <v>2024</v>
      </c>
      <c r="AO27" s="90"/>
      <c r="AP27" s="90"/>
      <c r="AQ27" s="90"/>
      <c r="AR27" s="90"/>
      <c r="AS27" s="90"/>
      <c r="AT27" s="90"/>
      <c r="AU27" s="90"/>
      <c r="AV27" s="90"/>
      <c r="AW27" s="90"/>
      <c r="AX27" s="90"/>
      <c r="AY27" s="136"/>
      <c r="AZ27" s="134" t="s">
        <v>354</v>
      </c>
      <c r="BA27" s="51">
        <v>294.39</v>
      </c>
      <c r="BB27" s="114">
        <f t="shared" ref="BB27" si="2">BA27-O27</f>
        <v>-2663.2580000000003</v>
      </c>
    </row>
    <row r="28" spans="1:54" s="57" customFormat="1" ht="60.75" customHeight="1" outlineLevel="1" x14ac:dyDescent="0.25">
      <c r="A28" s="85">
        <v>7</v>
      </c>
      <c r="B28" s="86">
        <v>23</v>
      </c>
      <c r="C28" s="85" t="s">
        <v>147</v>
      </c>
      <c r="D28" s="85" t="s">
        <v>204</v>
      </c>
      <c r="E28" s="85" t="s">
        <v>210</v>
      </c>
      <c r="F28" s="85">
        <v>1</v>
      </c>
      <c r="G28" s="87" t="s">
        <v>211</v>
      </c>
      <c r="H28" s="85" t="s">
        <v>212</v>
      </c>
      <c r="I28" s="85" t="s">
        <v>213</v>
      </c>
      <c r="J28" s="85">
        <v>2</v>
      </c>
      <c r="K28" s="85"/>
      <c r="L28" s="85" t="s">
        <v>146</v>
      </c>
      <c r="M28" s="85" t="s">
        <v>178</v>
      </c>
      <c r="N28" s="85" t="s">
        <v>179</v>
      </c>
      <c r="O28" s="89">
        <v>367.4</v>
      </c>
      <c r="P28" s="89">
        <f t="shared" si="1"/>
        <v>440.87999999999994</v>
      </c>
      <c r="Q28" s="89">
        <v>350</v>
      </c>
      <c r="R28" s="89">
        <f>P28-Q28</f>
        <v>90.879999999999939</v>
      </c>
      <c r="S28" s="89">
        <v>0</v>
      </c>
      <c r="T28" s="89">
        <v>0</v>
      </c>
      <c r="U28" s="90" t="s">
        <v>152</v>
      </c>
      <c r="V28" s="85" t="s">
        <v>156</v>
      </c>
      <c r="W28" s="85" t="s">
        <v>148</v>
      </c>
      <c r="X28" s="104">
        <v>45350</v>
      </c>
      <c r="Y28" s="104">
        <v>45381</v>
      </c>
      <c r="Z28" s="85"/>
      <c r="AA28" s="85"/>
      <c r="AB28" s="92"/>
      <c r="AC28" s="92"/>
      <c r="AD28" s="85" t="str">
        <f>G28</f>
        <v>Поставка и установка жалюзи и рольставней</v>
      </c>
      <c r="AE28" s="85" t="s">
        <v>149</v>
      </c>
      <c r="AF28" s="85">
        <v>876</v>
      </c>
      <c r="AG28" s="85" t="s">
        <v>150</v>
      </c>
      <c r="AH28" s="85">
        <v>1</v>
      </c>
      <c r="AI28" s="99">
        <v>27000000000</v>
      </c>
      <c r="AJ28" s="85" t="s">
        <v>151</v>
      </c>
      <c r="AK28" s="91">
        <v>45412</v>
      </c>
      <c r="AL28" s="91">
        <v>45412</v>
      </c>
      <c r="AM28" s="91">
        <v>45747</v>
      </c>
      <c r="AN28" s="135" t="s">
        <v>167</v>
      </c>
      <c r="AO28" s="85"/>
      <c r="AP28" s="85"/>
      <c r="AQ28" s="85"/>
      <c r="AR28" s="85"/>
      <c r="AS28" s="85"/>
      <c r="AT28" s="85"/>
      <c r="AU28" s="85"/>
      <c r="AV28" s="85"/>
      <c r="AW28" s="85"/>
      <c r="AX28" s="85"/>
      <c r="AY28" s="85"/>
      <c r="AZ28" s="103"/>
      <c r="BA28" s="113"/>
      <c r="BB28" s="114"/>
    </row>
    <row r="29" spans="1:54" s="59" customFormat="1" ht="60.75" customHeight="1" outlineLevel="1" x14ac:dyDescent="0.25">
      <c r="A29" s="90">
        <v>7</v>
      </c>
      <c r="B29" s="86">
        <v>24</v>
      </c>
      <c r="C29" s="85" t="s">
        <v>147</v>
      </c>
      <c r="D29" s="85" t="s">
        <v>204</v>
      </c>
      <c r="E29" s="85" t="s">
        <v>210</v>
      </c>
      <c r="F29" s="90">
        <v>1</v>
      </c>
      <c r="G29" s="87" t="s">
        <v>214</v>
      </c>
      <c r="H29" s="90" t="s">
        <v>215</v>
      </c>
      <c r="I29" s="99" t="s">
        <v>215</v>
      </c>
      <c r="J29" s="90">
        <v>2</v>
      </c>
      <c r="K29" s="90"/>
      <c r="L29" s="90" t="s">
        <v>146</v>
      </c>
      <c r="M29" s="85" t="s">
        <v>178</v>
      </c>
      <c r="N29" s="85" t="s">
        <v>179</v>
      </c>
      <c r="O29" s="101">
        <v>3543.17</v>
      </c>
      <c r="P29" s="101">
        <f t="shared" si="1"/>
        <v>4251.8040000000001</v>
      </c>
      <c r="Q29" s="141">
        <f>P29</f>
        <v>4251.8040000000001</v>
      </c>
      <c r="R29" s="101">
        <v>0</v>
      </c>
      <c r="S29" s="89">
        <v>0</v>
      </c>
      <c r="T29" s="89">
        <v>0</v>
      </c>
      <c r="U29" s="130" t="s">
        <v>152</v>
      </c>
      <c r="V29" s="85" t="s">
        <v>156</v>
      </c>
      <c r="W29" s="85" t="s">
        <v>148</v>
      </c>
      <c r="X29" s="104">
        <v>45504</v>
      </c>
      <c r="Y29" s="104">
        <v>45534</v>
      </c>
      <c r="Z29" s="130"/>
      <c r="AA29" s="130"/>
      <c r="AB29" s="92"/>
      <c r="AC29" s="92"/>
      <c r="AD29" s="85" t="s">
        <v>214</v>
      </c>
      <c r="AE29" s="85" t="s">
        <v>149</v>
      </c>
      <c r="AF29" s="85">
        <v>876</v>
      </c>
      <c r="AG29" s="85" t="s">
        <v>150</v>
      </c>
      <c r="AH29" s="130">
        <v>1</v>
      </c>
      <c r="AI29" s="99">
        <v>27000000000</v>
      </c>
      <c r="AJ29" s="85" t="s">
        <v>151</v>
      </c>
      <c r="AK29" s="131">
        <v>45535</v>
      </c>
      <c r="AL29" s="131">
        <v>45535</v>
      </c>
      <c r="AM29" s="131">
        <v>45657</v>
      </c>
      <c r="AN29" s="99">
        <v>2024</v>
      </c>
      <c r="AO29" s="130"/>
      <c r="AP29" s="130"/>
      <c r="AQ29" s="130"/>
      <c r="AR29" s="130"/>
      <c r="AS29" s="130"/>
      <c r="AT29" s="130"/>
      <c r="AU29" s="130"/>
      <c r="AV29" s="130"/>
      <c r="AW29" s="130"/>
      <c r="AX29" s="130"/>
      <c r="AY29" s="85"/>
      <c r="AZ29" s="103" t="s">
        <v>355</v>
      </c>
      <c r="BA29" s="113"/>
      <c r="BB29" s="114"/>
    </row>
    <row r="30" spans="1:54" ht="60.75" customHeight="1" outlineLevel="1" x14ac:dyDescent="0.25">
      <c r="A30" s="105">
        <v>7</v>
      </c>
      <c r="B30" s="86">
        <v>25</v>
      </c>
      <c r="C30" s="85" t="s">
        <v>147</v>
      </c>
      <c r="D30" s="85" t="s">
        <v>204</v>
      </c>
      <c r="E30" s="85" t="s">
        <v>210</v>
      </c>
      <c r="F30" s="85">
        <v>1</v>
      </c>
      <c r="G30" s="85" t="s">
        <v>216</v>
      </c>
      <c r="H30" s="87" t="s">
        <v>217</v>
      </c>
      <c r="I30" s="87" t="s">
        <v>218</v>
      </c>
      <c r="J30" s="85">
        <v>2</v>
      </c>
      <c r="K30" s="94"/>
      <c r="L30" s="85" t="s">
        <v>146</v>
      </c>
      <c r="M30" s="85" t="s">
        <v>178</v>
      </c>
      <c r="N30" s="85" t="s">
        <v>179</v>
      </c>
      <c r="O30" s="89">
        <v>790.40700000000004</v>
      </c>
      <c r="P30" s="89">
        <v>948.48839999999996</v>
      </c>
      <c r="Q30" s="89">
        <v>0</v>
      </c>
      <c r="R30" s="106">
        <v>948.48839999999996</v>
      </c>
      <c r="S30" s="106">
        <v>0</v>
      </c>
      <c r="T30" s="106">
        <v>0</v>
      </c>
      <c r="U30" s="90" t="s">
        <v>152</v>
      </c>
      <c r="V30" s="85" t="s">
        <v>156</v>
      </c>
      <c r="W30" s="85" t="s">
        <v>148</v>
      </c>
      <c r="X30" s="91">
        <v>45626</v>
      </c>
      <c r="Y30" s="91">
        <v>45656</v>
      </c>
      <c r="Z30" s="107"/>
      <c r="AA30" s="108"/>
      <c r="AB30" s="94"/>
      <c r="AC30" s="94"/>
      <c r="AD30" s="85" t="s">
        <v>219</v>
      </c>
      <c r="AE30" s="85" t="s">
        <v>149</v>
      </c>
      <c r="AF30" s="85">
        <v>876</v>
      </c>
      <c r="AG30" s="85" t="s">
        <v>150</v>
      </c>
      <c r="AH30" s="85">
        <v>1</v>
      </c>
      <c r="AI30" s="85">
        <v>27000000000</v>
      </c>
      <c r="AJ30" s="85" t="s">
        <v>151</v>
      </c>
      <c r="AK30" s="91">
        <v>45687</v>
      </c>
      <c r="AL30" s="91">
        <v>45687</v>
      </c>
      <c r="AM30" s="91">
        <v>46022</v>
      </c>
      <c r="AN30" s="105">
        <v>2025</v>
      </c>
      <c r="AO30" s="107"/>
      <c r="AP30" s="94"/>
      <c r="AQ30" s="94"/>
      <c r="AR30" s="94"/>
      <c r="AS30" s="109"/>
      <c r="AT30" s="110"/>
      <c r="AU30" s="111"/>
      <c r="AV30" s="94"/>
      <c r="AW30" s="94"/>
      <c r="AX30" s="94"/>
      <c r="AY30" s="94"/>
      <c r="AZ30" s="94"/>
    </row>
    <row r="31" spans="1:54" ht="60.75" customHeight="1" outlineLevel="1" x14ac:dyDescent="0.25">
      <c r="A31" s="105">
        <v>7</v>
      </c>
      <c r="B31" s="86">
        <v>26</v>
      </c>
      <c r="C31" s="85" t="s">
        <v>147</v>
      </c>
      <c r="D31" s="85" t="s">
        <v>204</v>
      </c>
      <c r="E31" s="85" t="s">
        <v>210</v>
      </c>
      <c r="F31" s="85">
        <v>1</v>
      </c>
      <c r="G31" s="85" t="s">
        <v>220</v>
      </c>
      <c r="H31" s="85" t="s">
        <v>221</v>
      </c>
      <c r="I31" s="85" t="s">
        <v>222</v>
      </c>
      <c r="J31" s="85">
        <v>2</v>
      </c>
      <c r="K31" s="94"/>
      <c r="L31" s="85" t="s">
        <v>146</v>
      </c>
      <c r="M31" s="85" t="s">
        <v>178</v>
      </c>
      <c r="N31" s="85" t="s">
        <v>179</v>
      </c>
      <c r="O31" s="89">
        <v>1083.92</v>
      </c>
      <c r="P31" s="89">
        <v>1300.704</v>
      </c>
      <c r="Q31" s="89">
        <v>0</v>
      </c>
      <c r="R31" s="106">
        <v>1300.704</v>
      </c>
      <c r="S31" s="106">
        <v>0</v>
      </c>
      <c r="T31" s="106">
        <v>0</v>
      </c>
      <c r="U31" s="85" t="s">
        <v>152</v>
      </c>
      <c r="V31" s="85" t="s">
        <v>156</v>
      </c>
      <c r="W31" s="85" t="s">
        <v>148</v>
      </c>
      <c r="X31" s="91">
        <v>45626</v>
      </c>
      <c r="Y31" s="91">
        <v>45656</v>
      </c>
      <c r="Z31" s="107"/>
      <c r="AA31" s="94"/>
      <c r="AB31" s="94"/>
      <c r="AC31" s="94"/>
      <c r="AD31" s="85" t="s">
        <v>223</v>
      </c>
      <c r="AE31" s="85" t="s">
        <v>149</v>
      </c>
      <c r="AF31" s="85">
        <v>876</v>
      </c>
      <c r="AG31" s="85" t="s">
        <v>150</v>
      </c>
      <c r="AH31" s="85">
        <v>1</v>
      </c>
      <c r="AI31" s="85">
        <v>27000000000</v>
      </c>
      <c r="AJ31" s="85" t="s">
        <v>151</v>
      </c>
      <c r="AK31" s="91">
        <v>45687</v>
      </c>
      <c r="AL31" s="91">
        <v>45687</v>
      </c>
      <c r="AM31" s="91">
        <v>46022</v>
      </c>
      <c r="AN31" s="105">
        <v>2025</v>
      </c>
      <c r="AO31" s="107"/>
      <c r="AP31" s="94"/>
      <c r="AQ31" s="94"/>
      <c r="AR31" s="94"/>
      <c r="AS31" s="109"/>
      <c r="AT31" s="110"/>
      <c r="AU31" s="111"/>
      <c r="AV31" s="94"/>
      <c r="AW31" s="94"/>
      <c r="AX31" s="94"/>
      <c r="AY31" s="94"/>
      <c r="AZ31" s="94"/>
    </row>
    <row r="32" spans="1:54" s="61" customFormat="1" ht="73.5" customHeight="1" outlineLevel="1" x14ac:dyDescent="0.25">
      <c r="A32" s="105">
        <v>7</v>
      </c>
      <c r="B32" s="86">
        <v>27</v>
      </c>
      <c r="C32" s="85" t="s">
        <v>147</v>
      </c>
      <c r="D32" s="85" t="s">
        <v>204</v>
      </c>
      <c r="E32" s="85" t="s">
        <v>210</v>
      </c>
      <c r="F32" s="85">
        <v>1</v>
      </c>
      <c r="G32" s="85" t="s">
        <v>224</v>
      </c>
      <c r="H32" s="90" t="s">
        <v>225</v>
      </c>
      <c r="I32" s="90" t="s">
        <v>225</v>
      </c>
      <c r="J32" s="85">
        <v>2</v>
      </c>
      <c r="K32" s="94"/>
      <c r="L32" s="85" t="s">
        <v>146</v>
      </c>
      <c r="M32" s="85" t="s">
        <v>178</v>
      </c>
      <c r="N32" s="85" t="s">
        <v>179</v>
      </c>
      <c r="O32" s="89">
        <v>1101.08</v>
      </c>
      <c r="P32" s="89">
        <v>1321.2959999999998</v>
      </c>
      <c r="Q32" s="106">
        <v>975.75</v>
      </c>
      <c r="R32" s="106">
        <f>P32-Q32</f>
        <v>345.54599999999982</v>
      </c>
      <c r="S32" s="142">
        <v>0</v>
      </c>
      <c r="T32" s="106">
        <v>0</v>
      </c>
      <c r="U32" s="85" t="s">
        <v>152</v>
      </c>
      <c r="V32" s="85" t="s">
        <v>156</v>
      </c>
      <c r="W32" s="85" t="s">
        <v>148</v>
      </c>
      <c r="X32" s="91">
        <v>45352</v>
      </c>
      <c r="Y32" s="91">
        <v>45412</v>
      </c>
      <c r="Z32" s="107"/>
      <c r="AA32" s="94"/>
      <c r="AB32" s="94"/>
      <c r="AC32" s="94"/>
      <c r="AD32" s="85" t="s">
        <v>226</v>
      </c>
      <c r="AE32" s="85" t="s">
        <v>149</v>
      </c>
      <c r="AF32" s="85">
        <v>876</v>
      </c>
      <c r="AG32" s="85" t="s">
        <v>150</v>
      </c>
      <c r="AH32" s="85">
        <v>1</v>
      </c>
      <c r="AI32" s="85">
        <v>27000000000</v>
      </c>
      <c r="AJ32" s="85" t="s">
        <v>151</v>
      </c>
      <c r="AK32" s="91">
        <v>45442</v>
      </c>
      <c r="AL32" s="91">
        <v>45442</v>
      </c>
      <c r="AM32" s="91">
        <v>45746</v>
      </c>
      <c r="AN32" s="105" t="s">
        <v>167</v>
      </c>
      <c r="AO32" s="107"/>
      <c r="AP32" s="94"/>
      <c r="AQ32" s="94"/>
      <c r="AR32" s="94"/>
      <c r="AS32" s="109"/>
      <c r="AT32" s="110"/>
      <c r="AU32" s="111"/>
      <c r="AV32" s="94"/>
      <c r="AW32" s="94"/>
      <c r="AX32" s="94"/>
      <c r="AY32" s="94"/>
      <c r="AZ32" s="134" t="s">
        <v>337</v>
      </c>
      <c r="BA32" s="49"/>
      <c r="BB32" s="49"/>
    </row>
    <row r="33" spans="1:54" ht="60.75" customHeight="1" outlineLevel="1" x14ac:dyDescent="0.25">
      <c r="A33" s="143">
        <v>7</v>
      </c>
      <c r="B33" s="86">
        <v>28</v>
      </c>
      <c r="C33" s="85" t="s">
        <v>147</v>
      </c>
      <c r="D33" s="85" t="s">
        <v>204</v>
      </c>
      <c r="E33" s="85" t="s">
        <v>210</v>
      </c>
      <c r="F33" s="85">
        <v>1</v>
      </c>
      <c r="G33" s="85" t="s">
        <v>227</v>
      </c>
      <c r="H33" s="85" t="s">
        <v>228</v>
      </c>
      <c r="I33" s="85" t="s">
        <v>229</v>
      </c>
      <c r="J33" s="143">
        <v>2</v>
      </c>
      <c r="K33" s="144"/>
      <c r="L33" s="85" t="s">
        <v>146</v>
      </c>
      <c r="M33" s="85" t="s">
        <v>178</v>
      </c>
      <c r="N33" s="85" t="s">
        <v>179</v>
      </c>
      <c r="O33" s="145">
        <v>2427.8000000000002</v>
      </c>
      <c r="P33" s="145">
        <v>2913.36</v>
      </c>
      <c r="Q33" s="145">
        <v>0</v>
      </c>
      <c r="R33" s="145">
        <v>2913.36</v>
      </c>
      <c r="S33" s="145">
        <v>0</v>
      </c>
      <c r="T33" s="145">
        <v>0</v>
      </c>
      <c r="U33" s="85" t="s">
        <v>152</v>
      </c>
      <c r="V33" s="85" t="s">
        <v>156</v>
      </c>
      <c r="W33" s="85" t="s">
        <v>148</v>
      </c>
      <c r="X33" s="91">
        <v>45626</v>
      </c>
      <c r="Y33" s="91">
        <v>45656</v>
      </c>
      <c r="Z33" s="146"/>
      <c r="AA33" s="146"/>
      <c r="AB33" s="146"/>
      <c r="AC33" s="146"/>
      <c r="AD33" s="85" t="s">
        <v>230</v>
      </c>
      <c r="AE33" s="85" t="s">
        <v>149</v>
      </c>
      <c r="AF33" s="85">
        <v>876</v>
      </c>
      <c r="AG33" s="85" t="s">
        <v>150</v>
      </c>
      <c r="AH33" s="85">
        <v>1</v>
      </c>
      <c r="AI33" s="85">
        <v>27000000000</v>
      </c>
      <c r="AJ33" s="85" t="s">
        <v>151</v>
      </c>
      <c r="AK33" s="91">
        <v>45687</v>
      </c>
      <c r="AL33" s="91">
        <v>45687</v>
      </c>
      <c r="AM33" s="91">
        <v>46022</v>
      </c>
      <c r="AN33" s="105">
        <v>2025</v>
      </c>
      <c r="AO33" s="146"/>
      <c r="AP33" s="146"/>
      <c r="AQ33" s="146"/>
      <c r="AR33" s="146"/>
      <c r="AS33" s="146"/>
      <c r="AT33" s="146"/>
      <c r="AU33" s="146"/>
      <c r="AV33" s="146"/>
      <c r="AW33" s="146"/>
      <c r="AX33" s="146"/>
      <c r="AY33" s="146"/>
      <c r="AZ33" s="134"/>
    </row>
    <row r="34" spans="1:54" ht="60.75" customHeight="1" outlineLevel="1" x14ac:dyDescent="0.25">
      <c r="A34" s="143">
        <v>7</v>
      </c>
      <c r="B34" s="86">
        <v>29</v>
      </c>
      <c r="C34" s="85" t="s">
        <v>147</v>
      </c>
      <c r="D34" s="85" t="s">
        <v>204</v>
      </c>
      <c r="E34" s="85" t="s">
        <v>210</v>
      </c>
      <c r="F34" s="85">
        <v>1</v>
      </c>
      <c r="G34" s="85" t="s">
        <v>231</v>
      </c>
      <c r="H34" s="147" t="s">
        <v>232</v>
      </c>
      <c r="I34" s="147" t="s">
        <v>233</v>
      </c>
      <c r="J34" s="143">
        <v>2</v>
      </c>
      <c r="K34" s="144"/>
      <c r="L34" s="85" t="s">
        <v>146</v>
      </c>
      <c r="M34" s="85" t="s">
        <v>178</v>
      </c>
      <c r="N34" s="85" t="s">
        <v>179</v>
      </c>
      <c r="O34" s="145">
        <v>2303.2939999999999</v>
      </c>
      <c r="P34" s="145">
        <v>2763.9527999999996</v>
      </c>
      <c r="Q34" s="145">
        <v>0</v>
      </c>
      <c r="R34" s="145">
        <v>2763.9527999999996</v>
      </c>
      <c r="S34" s="145">
        <v>0</v>
      </c>
      <c r="T34" s="145">
        <v>0</v>
      </c>
      <c r="U34" s="85" t="s">
        <v>152</v>
      </c>
      <c r="V34" s="85" t="s">
        <v>156</v>
      </c>
      <c r="W34" s="85" t="s">
        <v>148</v>
      </c>
      <c r="X34" s="91">
        <v>45626</v>
      </c>
      <c r="Y34" s="91">
        <v>45656</v>
      </c>
      <c r="Z34" s="107"/>
      <c r="AA34" s="94"/>
      <c r="AB34" s="94"/>
      <c r="AC34" s="94"/>
      <c r="AD34" s="85" t="s">
        <v>223</v>
      </c>
      <c r="AE34" s="85" t="s">
        <v>149</v>
      </c>
      <c r="AF34" s="85">
        <v>876</v>
      </c>
      <c r="AG34" s="85" t="s">
        <v>150</v>
      </c>
      <c r="AH34" s="85">
        <v>1</v>
      </c>
      <c r="AI34" s="85">
        <v>27000000000</v>
      </c>
      <c r="AJ34" s="85" t="s">
        <v>151</v>
      </c>
      <c r="AK34" s="91">
        <v>45687</v>
      </c>
      <c r="AL34" s="91">
        <v>45687</v>
      </c>
      <c r="AM34" s="91">
        <v>46022</v>
      </c>
      <c r="AN34" s="105">
        <v>2025</v>
      </c>
      <c r="AO34" s="146"/>
      <c r="AP34" s="146"/>
      <c r="AQ34" s="146"/>
      <c r="AR34" s="146"/>
      <c r="AS34" s="146"/>
      <c r="AT34" s="146"/>
      <c r="AU34" s="146"/>
      <c r="AV34" s="146"/>
      <c r="AW34" s="146"/>
      <c r="AX34" s="146"/>
      <c r="AY34" s="146"/>
      <c r="AZ34" s="134"/>
    </row>
    <row r="35" spans="1:54" s="62" customFormat="1" ht="114.75" customHeight="1" outlineLevel="1" x14ac:dyDescent="0.25">
      <c r="A35" s="90">
        <v>3</v>
      </c>
      <c r="B35" s="86">
        <v>30</v>
      </c>
      <c r="C35" s="85" t="s">
        <v>147</v>
      </c>
      <c r="D35" s="85" t="s">
        <v>204</v>
      </c>
      <c r="E35" s="90" t="s">
        <v>312</v>
      </c>
      <c r="F35" s="85">
        <v>1</v>
      </c>
      <c r="G35" s="100" t="s">
        <v>305</v>
      </c>
      <c r="H35" s="90" t="s">
        <v>206</v>
      </c>
      <c r="I35" s="90" t="s">
        <v>207</v>
      </c>
      <c r="J35" s="90">
        <v>2</v>
      </c>
      <c r="K35" s="90"/>
      <c r="L35" s="85" t="s">
        <v>146</v>
      </c>
      <c r="M35" s="85" t="s">
        <v>178</v>
      </c>
      <c r="N35" s="85" t="s">
        <v>179</v>
      </c>
      <c r="O35" s="89">
        <f>2082.6-238.45+23.26</f>
        <v>1867.4099999999999</v>
      </c>
      <c r="P35" s="89">
        <f t="shared" ref="P35" si="3">O35*1.2</f>
        <v>2240.8919999999998</v>
      </c>
      <c r="Q35" s="89">
        <f>P35</f>
        <v>2240.8919999999998</v>
      </c>
      <c r="R35" s="89">
        <v>0</v>
      </c>
      <c r="S35" s="89">
        <v>0</v>
      </c>
      <c r="T35" s="89">
        <v>0</v>
      </c>
      <c r="U35" s="85" t="s">
        <v>180</v>
      </c>
      <c r="V35" s="85" t="s">
        <v>156</v>
      </c>
      <c r="W35" s="85" t="s">
        <v>148</v>
      </c>
      <c r="X35" s="104">
        <v>45383</v>
      </c>
      <c r="Y35" s="104">
        <v>45412</v>
      </c>
      <c r="Z35" s="90"/>
      <c r="AA35" s="90"/>
      <c r="AB35" s="90"/>
      <c r="AC35" s="90"/>
      <c r="AD35" s="90" t="s">
        <v>208</v>
      </c>
      <c r="AE35" s="85" t="s">
        <v>149</v>
      </c>
      <c r="AF35" s="85">
        <v>876</v>
      </c>
      <c r="AG35" s="85" t="s">
        <v>150</v>
      </c>
      <c r="AH35" s="85">
        <v>1</v>
      </c>
      <c r="AI35" s="87" t="s">
        <v>209</v>
      </c>
      <c r="AJ35" s="85" t="s">
        <v>151</v>
      </c>
      <c r="AK35" s="131">
        <v>45382</v>
      </c>
      <c r="AL35" s="131">
        <v>45442</v>
      </c>
      <c r="AM35" s="91">
        <v>45657</v>
      </c>
      <c r="AN35" s="135">
        <v>2024</v>
      </c>
      <c r="AO35" s="90"/>
      <c r="AP35" s="90"/>
      <c r="AQ35" s="90"/>
      <c r="AR35" s="90"/>
      <c r="AS35" s="90"/>
      <c r="AT35" s="90"/>
      <c r="AU35" s="90"/>
      <c r="AV35" s="90"/>
      <c r="AW35" s="90"/>
      <c r="AX35" s="90"/>
      <c r="AY35" s="85"/>
      <c r="AZ35" s="134" t="s">
        <v>330</v>
      </c>
      <c r="BA35" s="113"/>
      <c r="BB35" s="114"/>
    </row>
    <row r="36" spans="1:54" s="61" customFormat="1" ht="134.25" customHeight="1" outlineLevel="1" x14ac:dyDescent="0.25">
      <c r="A36" s="85">
        <v>4</v>
      </c>
      <c r="B36" s="86">
        <v>31</v>
      </c>
      <c r="C36" s="85" t="s">
        <v>147</v>
      </c>
      <c r="D36" s="85" t="s">
        <v>234</v>
      </c>
      <c r="E36" s="85" t="s">
        <v>210</v>
      </c>
      <c r="F36" s="85">
        <v>1</v>
      </c>
      <c r="G36" s="85" t="s">
        <v>235</v>
      </c>
      <c r="H36" s="87" t="s">
        <v>236</v>
      </c>
      <c r="I36" s="85" t="s">
        <v>237</v>
      </c>
      <c r="J36" s="88">
        <v>2</v>
      </c>
      <c r="K36" s="85"/>
      <c r="L36" s="85" t="s">
        <v>146</v>
      </c>
      <c r="M36" s="85" t="s">
        <v>178</v>
      </c>
      <c r="N36" s="85" t="s">
        <v>179</v>
      </c>
      <c r="O36" s="89">
        <v>580.96</v>
      </c>
      <c r="P36" s="89">
        <v>697.15300000000002</v>
      </c>
      <c r="Q36" s="89">
        <v>464.76</v>
      </c>
      <c r="R36" s="89">
        <f>P36-Q36</f>
        <v>232.39300000000003</v>
      </c>
      <c r="S36" s="89">
        <v>0</v>
      </c>
      <c r="T36" s="89">
        <v>0</v>
      </c>
      <c r="U36" s="85" t="s">
        <v>152</v>
      </c>
      <c r="V36" s="85" t="s">
        <v>156</v>
      </c>
      <c r="W36" s="85" t="s">
        <v>148</v>
      </c>
      <c r="X36" s="91">
        <v>45383</v>
      </c>
      <c r="Y36" s="91">
        <v>45412</v>
      </c>
      <c r="Z36" s="85"/>
      <c r="AA36" s="85"/>
      <c r="AB36" s="85"/>
      <c r="AC36" s="85"/>
      <c r="AD36" s="85" t="s">
        <v>238</v>
      </c>
      <c r="AE36" s="85" t="s">
        <v>149</v>
      </c>
      <c r="AF36" s="85">
        <v>876</v>
      </c>
      <c r="AG36" s="85" t="s">
        <v>150</v>
      </c>
      <c r="AH36" s="85">
        <v>1</v>
      </c>
      <c r="AI36" s="85">
        <v>27000000000</v>
      </c>
      <c r="AJ36" s="85" t="s">
        <v>151</v>
      </c>
      <c r="AK36" s="91">
        <v>45412</v>
      </c>
      <c r="AL36" s="91">
        <v>45442</v>
      </c>
      <c r="AM36" s="91">
        <v>45777</v>
      </c>
      <c r="AN36" s="85" t="s">
        <v>167</v>
      </c>
      <c r="AO36" s="85"/>
      <c r="AP36" s="85"/>
      <c r="AQ36" s="85"/>
      <c r="AR36" s="85"/>
      <c r="AS36" s="85"/>
      <c r="AT36" s="85"/>
      <c r="AU36" s="85"/>
      <c r="AV36" s="85"/>
      <c r="AW36" s="85"/>
      <c r="AX36" s="85"/>
      <c r="AY36" s="132"/>
      <c r="AZ36" s="134" t="s">
        <v>330</v>
      </c>
      <c r="BA36" s="49"/>
      <c r="BB36" s="49"/>
    </row>
    <row r="37" spans="1:54" ht="156" customHeight="1" outlineLevel="1" x14ac:dyDescent="0.25">
      <c r="A37" s="105">
        <v>4</v>
      </c>
      <c r="B37" s="86">
        <v>32</v>
      </c>
      <c r="C37" s="85" t="s">
        <v>147</v>
      </c>
      <c r="D37" s="105" t="s">
        <v>239</v>
      </c>
      <c r="E37" s="105" t="s">
        <v>240</v>
      </c>
      <c r="F37" s="85">
        <v>1</v>
      </c>
      <c r="G37" s="112" t="s">
        <v>241</v>
      </c>
      <c r="H37" s="86" t="s">
        <v>242</v>
      </c>
      <c r="I37" s="86" t="s">
        <v>243</v>
      </c>
      <c r="J37" s="105">
        <v>2</v>
      </c>
      <c r="K37" s="94"/>
      <c r="L37" s="85" t="s">
        <v>146</v>
      </c>
      <c r="M37" s="85" t="s">
        <v>178</v>
      </c>
      <c r="N37" s="85" t="s">
        <v>179</v>
      </c>
      <c r="O37" s="89">
        <v>198.63</v>
      </c>
      <c r="P37" s="89">
        <v>198.63</v>
      </c>
      <c r="Q37" s="89">
        <v>198.63</v>
      </c>
      <c r="R37" s="106">
        <v>0</v>
      </c>
      <c r="S37" s="106">
        <v>0</v>
      </c>
      <c r="T37" s="106">
        <v>0</v>
      </c>
      <c r="U37" s="85" t="s">
        <v>159</v>
      </c>
      <c r="V37" s="85" t="s">
        <v>156</v>
      </c>
      <c r="W37" s="85" t="s">
        <v>194</v>
      </c>
      <c r="X37" s="104">
        <v>45535</v>
      </c>
      <c r="Y37" s="104">
        <v>45565</v>
      </c>
      <c r="Z37" s="105" t="s">
        <v>161</v>
      </c>
      <c r="AA37" s="105" t="s">
        <v>244</v>
      </c>
      <c r="AB37" s="85">
        <v>7841456820</v>
      </c>
      <c r="AC37" s="85">
        <v>781401001</v>
      </c>
      <c r="AD37" s="85" t="s">
        <v>245</v>
      </c>
      <c r="AE37" s="85" t="s">
        <v>149</v>
      </c>
      <c r="AF37" s="85">
        <v>876</v>
      </c>
      <c r="AG37" s="85" t="s">
        <v>150</v>
      </c>
      <c r="AH37" s="85">
        <v>1</v>
      </c>
      <c r="AI37" s="85">
        <v>27000000000</v>
      </c>
      <c r="AJ37" s="85" t="s">
        <v>151</v>
      </c>
      <c r="AK37" s="104">
        <v>45565</v>
      </c>
      <c r="AL37" s="104">
        <v>45596</v>
      </c>
      <c r="AM37" s="104">
        <v>45596</v>
      </c>
      <c r="AN37" s="105">
        <v>2024</v>
      </c>
      <c r="AO37" s="107"/>
      <c r="AP37" s="94"/>
      <c r="AQ37" s="94"/>
      <c r="AR37" s="94"/>
      <c r="AS37" s="109"/>
      <c r="AT37" s="110"/>
      <c r="AU37" s="111"/>
      <c r="AV37" s="94"/>
      <c r="AW37" s="94"/>
      <c r="AX37" s="94"/>
      <c r="AY37" s="94"/>
      <c r="AZ37" s="94"/>
    </row>
    <row r="38" spans="1:54" s="56" customFormat="1" ht="163.5" customHeight="1" outlineLevel="1" x14ac:dyDescent="0.25">
      <c r="A38" s="105">
        <v>4</v>
      </c>
      <c r="B38" s="86">
        <v>33</v>
      </c>
      <c r="C38" s="85" t="s">
        <v>147</v>
      </c>
      <c r="D38" s="105" t="s">
        <v>239</v>
      </c>
      <c r="E38" s="105" t="s">
        <v>240</v>
      </c>
      <c r="F38" s="85">
        <v>1</v>
      </c>
      <c r="G38" s="112" t="s">
        <v>284</v>
      </c>
      <c r="H38" s="86" t="s">
        <v>246</v>
      </c>
      <c r="I38" s="86" t="s">
        <v>247</v>
      </c>
      <c r="J38" s="105">
        <v>2</v>
      </c>
      <c r="K38" s="94"/>
      <c r="L38" s="85" t="s">
        <v>146</v>
      </c>
      <c r="M38" s="85" t="s">
        <v>178</v>
      </c>
      <c r="N38" s="85" t="s">
        <v>179</v>
      </c>
      <c r="O38" s="89">
        <v>500.35750000000002</v>
      </c>
      <c r="P38" s="89">
        <v>500.35750000000002</v>
      </c>
      <c r="Q38" s="89">
        <v>500.35750000000002</v>
      </c>
      <c r="R38" s="106">
        <v>0</v>
      </c>
      <c r="S38" s="106">
        <v>0</v>
      </c>
      <c r="T38" s="106">
        <v>0</v>
      </c>
      <c r="U38" s="90" t="s">
        <v>152</v>
      </c>
      <c r="V38" s="85" t="s">
        <v>156</v>
      </c>
      <c r="W38" s="85" t="s">
        <v>148</v>
      </c>
      <c r="X38" s="91">
        <v>45442</v>
      </c>
      <c r="Y38" s="91">
        <v>45473</v>
      </c>
      <c r="Z38" s="107"/>
      <c r="AA38" s="94"/>
      <c r="AB38" s="94"/>
      <c r="AC38" s="94"/>
      <c r="AD38" s="85" t="s">
        <v>248</v>
      </c>
      <c r="AE38" s="85" t="s">
        <v>149</v>
      </c>
      <c r="AF38" s="85">
        <v>876</v>
      </c>
      <c r="AG38" s="85" t="s">
        <v>150</v>
      </c>
      <c r="AH38" s="85">
        <v>1</v>
      </c>
      <c r="AI38" s="85">
        <v>27000000000</v>
      </c>
      <c r="AJ38" s="85" t="s">
        <v>151</v>
      </c>
      <c r="AK38" s="91">
        <v>45473</v>
      </c>
      <c r="AL38" s="91">
        <v>45473</v>
      </c>
      <c r="AM38" s="91">
        <v>45473</v>
      </c>
      <c r="AN38" s="105">
        <v>2024</v>
      </c>
      <c r="AO38" s="107"/>
      <c r="AP38" s="94"/>
      <c r="AQ38" s="94"/>
      <c r="AR38" s="94"/>
      <c r="AS38" s="109"/>
      <c r="AT38" s="110"/>
      <c r="AU38" s="111"/>
      <c r="AV38" s="94"/>
      <c r="AW38" s="94"/>
      <c r="AX38" s="94"/>
      <c r="AY38" s="94"/>
      <c r="AZ38" s="94" t="s">
        <v>346</v>
      </c>
      <c r="BA38" s="49"/>
      <c r="BB38" s="49"/>
    </row>
    <row r="39" spans="1:54" ht="102" customHeight="1" outlineLevel="1" x14ac:dyDescent="0.25">
      <c r="A39" s="105">
        <v>4</v>
      </c>
      <c r="B39" s="86">
        <v>37</v>
      </c>
      <c r="C39" s="85" t="s">
        <v>147</v>
      </c>
      <c r="D39" s="105" t="s">
        <v>239</v>
      </c>
      <c r="E39" s="105" t="s">
        <v>240</v>
      </c>
      <c r="F39" s="85">
        <v>1</v>
      </c>
      <c r="G39" s="112" t="s">
        <v>250</v>
      </c>
      <c r="H39" s="128" t="s">
        <v>249</v>
      </c>
      <c r="I39" s="86" t="s">
        <v>243</v>
      </c>
      <c r="J39" s="85">
        <v>2</v>
      </c>
      <c r="K39" s="94"/>
      <c r="L39" s="85" t="s">
        <v>146</v>
      </c>
      <c r="M39" s="85" t="s">
        <v>286</v>
      </c>
      <c r="N39" s="85" t="s">
        <v>179</v>
      </c>
      <c r="O39" s="89">
        <v>4883.43</v>
      </c>
      <c r="P39" s="89">
        <v>4883.43</v>
      </c>
      <c r="Q39" s="89">
        <v>4883.43</v>
      </c>
      <c r="R39" s="106">
        <v>0</v>
      </c>
      <c r="S39" s="106">
        <v>0</v>
      </c>
      <c r="T39" s="106">
        <v>0</v>
      </c>
      <c r="U39" s="85" t="s">
        <v>152</v>
      </c>
      <c r="V39" s="85" t="s">
        <v>156</v>
      </c>
      <c r="W39" s="85" t="s">
        <v>148</v>
      </c>
      <c r="X39" s="91">
        <v>45322</v>
      </c>
      <c r="Y39" s="91">
        <v>45351</v>
      </c>
      <c r="Z39" s="107"/>
      <c r="AA39" s="94"/>
      <c r="AB39" s="94"/>
      <c r="AC39" s="94"/>
      <c r="AD39" s="85" t="s">
        <v>251</v>
      </c>
      <c r="AE39" s="85" t="s">
        <v>149</v>
      </c>
      <c r="AF39" s="85">
        <v>876</v>
      </c>
      <c r="AG39" s="85" t="s">
        <v>150</v>
      </c>
      <c r="AH39" s="85">
        <v>1</v>
      </c>
      <c r="AI39" s="85">
        <v>27000000000</v>
      </c>
      <c r="AJ39" s="85" t="s">
        <v>151</v>
      </c>
      <c r="AK39" s="91">
        <v>45351</v>
      </c>
      <c r="AL39" s="91">
        <v>45382</v>
      </c>
      <c r="AM39" s="91">
        <v>45382</v>
      </c>
      <c r="AN39" s="105">
        <v>2024</v>
      </c>
      <c r="AO39" s="107"/>
      <c r="AP39" s="94"/>
      <c r="AQ39" s="94"/>
      <c r="AR39" s="94"/>
      <c r="AS39" s="109"/>
      <c r="AT39" s="110"/>
      <c r="AU39" s="111"/>
      <c r="AV39" s="94"/>
      <c r="AW39" s="94"/>
      <c r="AX39" s="94"/>
      <c r="AY39" s="94"/>
      <c r="AZ39" s="94"/>
    </row>
    <row r="40" spans="1:54" ht="93" customHeight="1" outlineLevel="1" x14ac:dyDescent="0.25">
      <c r="A40" s="85">
        <v>7</v>
      </c>
      <c r="B40" s="86">
        <v>38</v>
      </c>
      <c r="C40" s="85" t="s">
        <v>147</v>
      </c>
      <c r="D40" s="85" t="s">
        <v>252</v>
      </c>
      <c r="E40" s="85" t="s">
        <v>210</v>
      </c>
      <c r="F40" s="85">
        <v>1</v>
      </c>
      <c r="G40" s="85" t="s">
        <v>253</v>
      </c>
      <c r="H40" s="85" t="s">
        <v>254</v>
      </c>
      <c r="I40" s="85" t="s">
        <v>255</v>
      </c>
      <c r="J40" s="88">
        <v>1</v>
      </c>
      <c r="K40" s="85"/>
      <c r="L40" s="85" t="s">
        <v>146</v>
      </c>
      <c r="M40" s="85" t="s">
        <v>178</v>
      </c>
      <c r="N40" s="85" t="s">
        <v>179</v>
      </c>
      <c r="O40" s="89">
        <v>4390.3925209999998</v>
      </c>
      <c r="P40" s="89">
        <f>O40*1.2</f>
        <v>5268.4710251999995</v>
      </c>
      <c r="Q40" s="89">
        <v>1197.9690000000001</v>
      </c>
      <c r="R40" s="89">
        <f>P40-Q40</f>
        <v>4070.5020251999995</v>
      </c>
      <c r="S40" s="106">
        <v>0</v>
      </c>
      <c r="T40" s="106">
        <v>0</v>
      </c>
      <c r="U40" s="85" t="s">
        <v>153</v>
      </c>
      <c r="V40" s="85" t="s">
        <v>156</v>
      </c>
      <c r="W40" s="85" t="s">
        <v>148</v>
      </c>
      <c r="X40" s="91">
        <v>45535</v>
      </c>
      <c r="Y40" s="91">
        <v>45565</v>
      </c>
      <c r="Z40" s="90"/>
      <c r="AA40" s="90"/>
      <c r="AB40" s="90"/>
      <c r="AC40" s="90"/>
      <c r="AD40" s="85" t="s">
        <v>253</v>
      </c>
      <c r="AE40" s="85" t="s">
        <v>149</v>
      </c>
      <c r="AF40" s="85">
        <v>876</v>
      </c>
      <c r="AG40" s="85" t="s">
        <v>150</v>
      </c>
      <c r="AH40" s="85">
        <v>1</v>
      </c>
      <c r="AI40" s="85">
        <v>27000000000</v>
      </c>
      <c r="AJ40" s="85" t="s">
        <v>151</v>
      </c>
      <c r="AK40" s="91">
        <v>45596</v>
      </c>
      <c r="AL40" s="91">
        <v>45596</v>
      </c>
      <c r="AM40" s="91">
        <v>45961</v>
      </c>
      <c r="AN40" s="135" t="s">
        <v>167</v>
      </c>
      <c r="AO40" s="90"/>
      <c r="AP40" s="90"/>
      <c r="AQ40" s="90"/>
      <c r="AR40" s="90"/>
      <c r="AS40" s="90"/>
      <c r="AT40" s="90"/>
      <c r="AU40" s="90"/>
      <c r="AV40" s="90"/>
      <c r="AW40" s="90"/>
      <c r="AX40" s="90"/>
      <c r="AY40" s="90"/>
      <c r="AZ40" s="102"/>
    </row>
    <row r="41" spans="1:54" ht="118.5" customHeight="1" outlineLevel="1" x14ac:dyDescent="0.25">
      <c r="A41" s="85">
        <v>7</v>
      </c>
      <c r="B41" s="86">
        <v>39</v>
      </c>
      <c r="C41" s="85" t="s">
        <v>147</v>
      </c>
      <c r="D41" s="85" t="s">
        <v>252</v>
      </c>
      <c r="E41" s="85" t="s">
        <v>175</v>
      </c>
      <c r="F41" s="85">
        <v>1</v>
      </c>
      <c r="G41" s="85" t="s">
        <v>256</v>
      </c>
      <c r="H41" s="85" t="s">
        <v>257</v>
      </c>
      <c r="I41" s="85" t="s">
        <v>258</v>
      </c>
      <c r="J41" s="88">
        <v>2</v>
      </c>
      <c r="K41" s="85"/>
      <c r="L41" s="85" t="s">
        <v>146</v>
      </c>
      <c r="M41" s="85" t="s">
        <v>178</v>
      </c>
      <c r="N41" s="85" t="s">
        <v>179</v>
      </c>
      <c r="O41" s="89">
        <v>2831.4478399999998</v>
      </c>
      <c r="P41" s="89">
        <f>O41*1.2</f>
        <v>3397.7374079999995</v>
      </c>
      <c r="Q41" s="89">
        <v>720</v>
      </c>
      <c r="R41" s="89">
        <f>P41-Q41</f>
        <v>2677.7374079999995</v>
      </c>
      <c r="S41" s="106">
        <v>0</v>
      </c>
      <c r="T41" s="106">
        <v>0</v>
      </c>
      <c r="U41" s="85" t="s">
        <v>153</v>
      </c>
      <c r="V41" s="85" t="s">
        <v>156</v>
      </c>
      <c r="W41" s="85" t="s">
        <v>148</v>
      </c>
      <c r="X41" s="91">
        <v>45504</v>
      </c>
      <c r="Y41" s="91">
        <v>45535</v>
      </c>
      <c r="Z41" s="90"/>
      <c r="AA41" s="90"/>
      <c r="AB41" s="90"/>
      <c r="AC41" s="90"/>
      <c r="AD41" s="85" t="s">
        <v>259</v>
      </c>
      <c r="AE41" s="85" t="s">
        <v>149</v>
      </c>
      <c r="AF41" s="85">
        <v>876</v>
      </c>
      <c r="AG41" s="85" t="s">
        <v>150</v>
      </c>
      <c r="AH41" s="85">
        <v>1</v>
      </c>
      <c r="AI41" s="85">
        <v>27000000000</v>
      </c>
      <c r="AJ41" s="85" t="s">
        <v>151</v>
      </c>
      <c r="AK41" s="91">
        <v>45657</v>
      </c>
      <c r="AL41" s="91">
        <v>45657</v>
      </c>
      <c r="AM41" s="91">
        <v>46022</v>
      </c>
      <c r="AN41" s="135" t="s">
        <v>167</v>
      </c>
      <c r="AO41" s="90"/>
      <c r="AP41" s="90"/>
      <c r="AQ41" s="90"/>
      <c r="AR41" s="90"/>
      <c r="AS41" s="90"/>
      <c r="AT41" s="90"/>
      <c r="AU41" s="90"/>
      <c r="AV41" s="90"/>
      <c r="AW41" s="90"/>
      <c r="AX41" s="90"/>
      <c r="AY41" s="90"/>
      <c r="AZ41" s="102" t="s">
        <v>360</v>
      </c>
    </row>
    <row r="42" spans="1:54" s="56" customFormat="1" ht="109.5" customHeight="1" outlineLevel="1" x14ac:dyDescent="0.25">
      <c r="A42" s="85">
        <v>7</v>
      </c>
      <c r="B42" s="86">
        <v>40</v>
      </c>
      <c r="C42" s="85" t="s">
        <v>147</v>
      </c>
      <c r="D42" s="85" t="s">
        <v>260</v>
      </c>
      <c r="E42" s="85" t="s">
        <v>261</v>
      </c>
      <c r="F42" s="85">
        <v>1</v>
      </c>
      <c r="G42" s="85" t="s">
        <v>262</v>
      </c>
      <c r="H42" s="87" t="s">
        <v>263</v>
      </c>
      <c r="I42" s="87" t="s">
        <v>264</v>
      </c>
      <c r="J42" s="88">
        <v>1</v>
      </c>
      <c r="K42" s="85" t="s">
        <v>202</v>
      </c>
      <c r="L42" s="85" t="s">
        <v>146</v>
      </c>
      <c r="M42" s="85" t="s">
        <v>265</v>
      </c>
      <c r="N42" s="85" t="s">
        <v>179</v>
      </c>
      <c r="O42" s="89">
        <v>180000</v>
      </c>
      <c r="P42" s="89">
        <f>O42</f>
        <v>180000</v>
      </c>
      <c r="Q42" s="89">
        <f>[1]Лист1!T7</f>
        <v>31967.213114754097</v>
      </c>
      <c r="R42" s="89">
        <f>[1]Лист1!U7</f>
        <v>58500</v>
      </c>
      <c r="S42" s="89">
        <f>[1]Лист1!V7</f>
        <v>58500</v>
      </c>
      <c r="T42" s="89">
        <v>31032.79</v>
      </c>
      <c r="U42" s="85" t="s">
        <v>266</v>
      </c>
      <c r="V42" s="85" t="s">
        <v>156</v>
      </c>
      <c r="W42" s="85" t="s">
        <v>148</v>
      </c>
      <c r="X42" s="91">
        <v>45473</v>
      </c>
      <c r="Y42" s="91">
        <v>45503</v>
      </c>
      <c r="Z42" s="90"/>
      <c r="AA42" s="90"/>
      <c r="AB42" s="90"/>
      <c r="AC42" s="90"/>
      <c r="AD42" s="85" t="s">
        <v>262</v>
      </c>
      <c r="AE42" s="85" t="s">
        <v>149</v>
      </c>
      <c r="AF42" s="85">
        <v>384</v>
      </c>
      <c r="AG42" s="85" t="s">
        <v>268</v>
      </c>
      <c r="AH42" s="85">
        <v>300000000</v>
      </c>
      <c r="AI42" s="85">
        <v>27000000000</v>
      </c>
      <c r="AJ42" s="85" t="s">
        <v>151</v>
      </c>
      <c r="AK42" s="91">
        <v>45534</v>
      </c>
      <c r="AL42" s="91">
        <f>AK42</f>
        <v>45534</v>
      </c>
      <c r="AM42" s="91">
        <f t="shared" ref="AM42:AM45" si="4">AK42+3*365</f>
        <v>46629</v>
      </c>
      <c r="AN42" s="135" t="s">
        <v>267</v>
      </c>
      <c r="AO42" s="90" t="s">
        <v>301</v>
      </c>
      <c r="AP42" s="90"/>
      <c r="AQ42" s="90"/>
      <c r="AR42" s="90"/>
      <c r="AS42" s="90"/>
      <c r="AT42" s="90"/>
      <c r="AU42" s="90"/>
      <c r="AV42" s="90"/>
      <c r="AW42" s="90"/>
      <c r="AX42" s="90"/>
      <c r="AY42" s="90"/>
      <c r="AZ42" s="134" t="s">
        <v>353</v>
      </c>
      <c r="BA42" s="49"/>
      <c r="BB42" s="49"/>
    </row>
    <row r="43" spans="1:54" s="61" customFormat="1" ht="140.25" customHeight="1" outlineLevel="1" x14ac:dyDescent="0.25">
      <c r="A43" s="115">
        <v>7</v>
      </c>
      <c r="B43" s="116">
        <v>41</v>
      </c>
      <c r="C43" s="115" t="s">
        <v>147</v>
      </c>
      <c r="D43" s="115" t="s">
        <v>260</v>
      </c>
      <c r="E43" s="115" t="s">
        <v>261</v>
      </c>
      <c r="F43" s="115">
        <v>1</v>
      </c>
      <c r="G43" s="115" t="s">
        <v>262</v>
      </c>
      <c r="H43" s="117" t="s">
        <v>263</v>
      </c>
      <c r="I43" s="117" t="s">
        <v>264</v>
      </c>
      <c r="J43" s="118">
        <v>1</v>
      </c>
      <c r="K43" s="115" t="s">
        <v>202</v>
      </c>
      <c r="L43" s="115" t="s">
        <v>146</v>
      </c>
      <c r="M43" s="115" t="s">
        <v>265</v>
      </c>
      <c r="N43" s="115" t="s">
        <v>179</v>
      </c>
      <c r="O43" s="119">
        <f>[1]Лист1!Q8</f>
        <v>116944.53177633056</v>
      </c>
      <c r="P43" s="119">
        <f t="shared" ref="P43:P45" si="5">O43</f>
        <v>116944.53177633056</v>
      </c>
      <c r="Q43" s="119">
        <f>[1]Лист1!T8</f>
        <v>20245.901639344262</v>
      </c>
      <c r="R43" s="119">
        <f>[1]Лист1!U8</f>
        <v>39000</v>
      </c>
      <c r="S43" s="119">
        <f>[1]Лист1!V8</f>
        <v>39000</v>
      </c>
      <c r="T43" s="119">
        <f>[1]Лист1!X8</f>
        <v>18698.630136986303</v>
      </c>
      <c r="U43" s="115" t="s">
        <v>266</v>
      </c>
      <c r="V43" s="115" t="s">
        <v>156</v>
      </c>
      <c r="W43" s="115" t="s">
        <v>148</v>
      </c>
      <c r="X43" s="120">
        <v>45443</v>
      </c>
      <c r="Y43" s="120">
        <v>45473</v>
      </c>
      <c r="Z43" s="121"/>
      <c r="AA43" s="121"/>
      <c r="AB43" s="121"/>
      <c r="AC43" s="121"/>
      <c r="AD43" s="115" t="s">
        <v>262</v>
      </c>
      <c r="AE43" s="115" t="s">
        <v>149</v>
      </c>
      <c r="AF43" s="115">
        <v>384</v>
      </c>
      <c r="AG43" s="115" t="s">
        <v>268</v>
      </c>
      <c r="AH43" s="115">
        <v>200000000</v>
      </c>
      <c r="AI43" s="115">
        <v>27000000000</v>
      </c>
      <c r="AJ43" s="115" t="s">
        <v>151</v>
      </c>
      <c r="AK43" s="120">
        <v>45473</v>
      </c>
      <c r="AL43" s="120">
        <f t="shared" ref="AL43:AL45" si="6">AK43</f>
        <v>45473</v>
      </c>
      <c r="AM43" s="120">
        <f t="shared" si="4"/>
        <v>46568</v>
      </c>
      <c r="AN43" s="188" t="s">
        <v>267</v>
      </c>
      <c r="AO43" s="121" t="s">
        <v>302</v>
      </c>
      <c r="AP43" s="121"/>
      <c r="AQ43" s="121"/>
      <c r="AR43" s="121"/>
      <c r="AS43" s="121"/>
      <c r="AT43" s="121"/>
      <c r="AU43" s="121"/>
      <c r="AV43" s="121"/>
      <c r="AW43" s="121"/>
      <c r="AX43" s="121"/>
      <c r="AY43" s="121"/>
      <c r="AZ43" s="124" t="s">
        <v>344</v>
      </c>
      <c r="BA43" s="49"/>
      <c r="BB43" s="49"/>
    </row>
    <row r="44" spans="1:54" ht="143.25" customHeight="1" outlineLevel="1" x14ac:dyDescent="0.25">
      <c r="A44" s="85">
        <v>7</v>
      </c>
      <c r="B44" s="86">
        <v>42</v>
      </c>
      <c r="C44" s="85" t="s">
        <v>147</v>
      </c>
      <c r="D44" s="85" t="s">
        <v>260</v>
      </c>
      <c r="E44" s="85" t="s">
        <v>261</v>
      </c>
      <c r="F44" s="85">
        <v>1</v>
      </c>
      <c r="G44" s="85" t="s">
        <v>262</v>
      </c>
      <c r="H44" s="87" t="s">
        <v>263</v>
      </c>
      <c r="I44" s="87" t="s">
        <v>264</v>
      </c>
      <c r="J44" s="88">
        <v>1</v>
      </c>
      <c r="K44" s="85" t="s">
        <v>202</v>
      </c>
      <c r="L44" s="85" t="s">
        <v>146</v>
      </c>
      <c r="M44" s="85" t="s">
        <v>265</v>
      </c>
      <c r="N44" s="85" t="s">
        <v>179</v>
      </c>
      <c r="O44" s="89">
        <f>[1]Лист1!Q9</f>
        <v>116959.71255333483</v>
      </c>
      <c r="P44" s="89">
        <f t="shared" si="5"/>
        <v>116959.71255333483</v>
      </c>
      <c r="Q44" s="89">
        <f>[1]Лист1!T9</f>
        <v>14704.918032786885</v>
      </c>
      <c r="R44" s="89">
        <f>[1]Лист1!U9</f>
        <v>39000</v>
      </c>
      <c r="S44" s="89">
        <f>[1]Лист1!V9</f>
        <v>39000</v>
      </c>
      <c r="T44" s="89">
        <f>[1]Лист1!X9</f>
        <v>24254.794520547945</v>
      </c>
      <c r="U44" s="85" t="s">
        <v>266</v>
      </c>
      <c r="V44" s="85" t="s">
        <v>156</v>
      </c>
      <c r="W44" s="85" t="s">
        <v>148</v>
      </c>
      <c r="X44" s="91">
        <v>45473</v>
      </c>
      <c r="Y44" s="91">
        <v>45534</v>
      </c>
      <c r="Z44" s="90"/>
      <c r="AA44" s="90"/>
      <c r="AB44" s="90"/>
      <c r="AC44" s="90"/>
      <c r="AD44" s="85" t="s">
        <v>262</v>
      </c>
      <c r="AE44" s="85" t="s">
        <v>149</v>
      </c>
      <c r="AF44" s="85">
        <v>384</v>
      </c>
      <c r="AG44" s="85" t="s">
        <v>268</v>
      </c>
      <c r="AH44" s="85">
        <v>200000000</v>
      </c>
      <c r="AI44" s="85">
        <v>27000000000</v>
      </c>
      <c r="AJ44" s="85" t="s">
        <v>151</v>
      </c>
      <c r="AK44" s="91">
        <v>45534</v>
      </c>
      <c r="AL44" s="91">
        <f t="shared" si="6"/>
        <v>45534</v>
      </c>
      <c r="AM44" s="91">
        <f t="shared" si="4"/>
        <v>46629</v>
      </c>
      <c r="AN44" s="135" t="s">
        <v>267</v>
      </c>
      <c r="AO44" s="90" t="s">
        <v>302</v>
      </c>
      <c r="AP44" s="90"/>
      <c r="AQ44" s="90"/>
      <c r="AR44" s="90"/>
      <c r="AS44" s="90"/>
      <c r="AT44" s="90"/>
      <c r="AU44" s="90"/>
      <c r="AV44" s="90"/>
      <c r="AW44" s="90"/>
      <c r="AX44" s="90"/>
      <c r="AY44" s="90"/>
      <c r="AZ44" s="102"/>
    </row>
    <row r="45" spans="1:54" ht="126" customHeight="1" outlineLevel="1" x14ac:dyDescent="0.25">
      <c r="A45" s="85">
        <v>7</v>
      </c>
      <c r="B45" s="86">
        <v>43</v>
      </c>
      <c r="C45" s="85" t="s">
        <v>147</v>
      </c>
      <c r="D45" s="85" t="s">
        <v>260</v>
      </c>
      <c r="E45" s="85" t="s">
        <v>261</v>
      </c>
      <c r="F45" s="85">
        <v>1</v>
      </c>
      <c r="G45" s="85" t="s">
        <v>262</v>
      </c>
      <c r="H45" s="87" t="s">
        <v>263</v>
      </c>
      <c r="I45" s="87" t="s">
        <v>264</v>
      </c>
      <c r="J45" s="88">
        <v>1</v>
      </c>
      <c r="K45" s="85" t="s">
        <v>202</v>
      </c>
      <c r="L45" s="85" t="s">
        <v>146</v>
      </c>
      <c r="M45" s="85" t="s">
        <v>265</v>
      </c>
      <c r="N45" s="85" t="s">
        <v>179</v>
      </c>
      <c r="O45" s="89">
        <f>[1]Лист1!Q10</f>
        <v>233983.06759487989</v>
      </c>
      <c r="P45" s="89">
        <f t="shared" si="5"/>
        <v>233983.06759487989</v>
      </c>
      <c r="Q45" s="89">
        <f>[1]Лист1!T10</f>
        <v>6180.3278688524588</v>
      </c>
      <c r="R45" s="89">
        <f>[1]Лист1!U10</f>
        <v>78000</v>
      </c>
      <c r="S45" s="89">
        <f>[1]Лист1!V10</f>
        <v>78000</v>
      </c>
      <c r="T45" s="89">
        <f>[1]Лист1!X10</f>
        <v>71802.739726027401</v>
      </c>
      <c r="U45" s="85" t="s">
        <v>266</v>
      </c>
      <c r="V45" s="85" t="s">
        <v>156</v>
      </c>
      <c r="W45" s="85" t="s">
        <v>148</v>
      </c>
      <c r="X45" s="91">
        <v>45595</v>
      </c>
      <c r="Y45" s="91">
        <v>45656</v>
      </c>
      <c r="Z45" s="90"/>
      <c r="AA45" s="90"/>
      <c r="AB45" s="90"/>
      <c r="AC45" s="90"/>
      <c r="AD45" s="85" t="s">
        <v>262</v>
      </c>
      <c r="AE45" s="85" t="s">
        <v>149</v>
      </c>
      <c r="AF45" s="85">
        <v>384</v>
      </c>
      <c r="AG45" s="85" t="s">
        <v>268</v>
      </c>
      <c r="AH45" s="85">
        <v>400000000</v>
      </c>
      <c r="AI45" s="85">
        <v>27000000000</v>
      </c>
      <c r="AJ45" s="85" t="s">
        <v>151</v>
      </c>
      <c r="AK45" s="91">
        <v>45656</v>
      </c>
      <c r="AL45" s="91">
        <f t="shared" si="6"/>
        <v>45656</v>
      </c>
      <c r="AM45" s="91">
        <f t="shared" si="4"/>
        <v>46751</v>
      </c>
      <c r="AN45" s="135" t="s">
        <v>267</v>
      </c>
      <c r="AO45" s="90" t="s">
        <v>303</v>
      </c>
      <c r="AP45" s="90"/>
      <c r="AQ45" s="90"/>
      <c r="AR45" s="90"/>
      <c r="AS45" s="90"/>
      <c r="AT45" s="90"/>
      <c r="AU45" s="90"/>
      <c r="AV45" s="90"/>
      <c r="AW45" s="90"/>
      <c r="AX45" s="90"/>
      <c r="AY45" s="90"/>
      <c r="AZ45" s="102"/>
    </row>
    <row r="46" spans="1:54" ht="75" customHeight="1" x14ac:dyDescent="0.25">
      <c r="A46" s="85">
        <v>7</v>
      </c>
      <c r="B46" s="86">
        <v>44</v>
      </c>
      <c r="C46" s="85" t="s">
        <v>147</v>
      </c>
      <c r="D46" s="85" t="s">
        <v>270</v>
      </c>
      <c r="E46" s="85" t="s">
        <v>175</v>
      </c>
      <c r="F46" s="85">
        <v>1</v>
      </c>
      <c r="G46" s="85" t="s">
        <v>271</v>
      </c>
      <c r="H46" s="87" t="s">
        <v>272</v>
      </c>
      <c r="I46" s="87" t="s">
        <v>273</v>
      </c>
      <c r="J46" s="88">
        <v>1</v>
      </c>
      <c r="K46" s="85" t="s">
        <v>277</v>
      </c>
      <c r="L46" s="85" t="s">
        <v>146</v>
      </c>
      <c r="M46" s="85" t="s">
        <v>178</v>
      </c>
      <c r="N46" s="85" t="s">
        <v>179</v>
      </c>
      <c r="O46" s="89">
        <v>10939.067999999999</v>
      </c>
      <c r="P46" s="89">
        <f>O46*1.2</f>
        <v>13126.881599999999</v>
      </c>
      <c r="Q46" s="89">
        <f>P46</f>
        <v>13126.881599999999</v>
      </c>
      <c r="R46" s="89">
        <f>P46-Q46</f>
        <v>0</v>
      </c>
      <c r="S46" s="89">
        <v>0</v>
      </c>
      <c r="T46" s="89">
        <v>0</v>
      </c>
      <c r="U46" s="85" t="s">
        <v>159</v>
      </c>
      <c r="V46" s="85" t="s">
        <v>156</v>
      </c>
      <c r="W46" s="85" t="s">
        <v>194</v>
      </c>
      <c r="X46" s="91">
        <v>45626</v>
      </c>
      <c r="Y46" s="91">
        <v>45626</v>
      </c>
      <c r="Z46" s="90" t="s">
        <v>274</v>
      </c>
      <c r="AA46" s="90" t="s">
        <v>275</v>
      </c>
      <c r="AB46" s="90">
        <v>7724490000</v>
      </c>
      <c r="AC46" s="90">
        <v>771401001</v>
      </c>
      <c r="AD46" s="85" t="s">
        <v>276</v>
      </c>
      <c r="AE46" s="85" t="s">
        <v>149</v>
      </c>
      <c r="AF46" s="85">
        <v>876</v>
      </c>
      <c r="AG46" s="85" t="s">
        <v>150</v>
      </c>
      <c r="AH46" s="85">
        <v>1</v>
      </c>
      <c r="AI46" s="85">
        <v>27000000000</v>
      </c>
      <c r="AJ46" s="85" t="s">
        <v>151</v>
      </c>
      <c r="AK46" s="91">
        <v>45626</v>
      </c>
      <c r="AL46" s="91">
        <v>45626</v>
      </c>
      <c r="AM46" s="91">
        <v>45991</v>
      </c>
      <c r="AN46" s="135" t="s">
        <v>167</v>
      </c>
      <c r="AO46" s="90"/>
      <c r="AP46" s="90"/>
      <c r="AQ46" s="90"/>
      <c r="AR46" s="90"/>
      <c r="AS46" s="90"/>
      <c r="AT46" s="90"/>
      <c r="AU46" s="90"/>
      <c r="AV46" s="90"/>
      <c r="AW46" s="90"/>
      <c r="AX46" s="90"/>
      <c r="AY46" s="90"/>
      <c r="AZ46" s="102"/>
      <c r="BA46" s="49">
        <v>8144.7915000000003</v>
      </c>
      <c r="BB46" s="49">
        <f t="shared" ref="BB46" si="7">BA46-O46</f>
        <v>-2794.276499999999</v>
      </c>
    </row>
    <row r="47" spans="1:54" s="53" customFormat="1" ht="196.5" customHeight="1" outlineLevel="1" x14ac:dyDescent="0.25">
      <c r="A47" s="90">
        <v>7</v>
      </c>
      <c r="B47" s="86">
        <v>45</v>
      </c>
      <c r="C47" s="85" t="s">
        <v>147</v>
      </c>
      <c r="D47" s="85" t="s">
        <v>239</v>
      </c>
      <c r="E47" s="85" t="s">
        <v>175</v>
      </c>
      <c r="F47" s="90">
        <v>1</v>
      </c>
      <c r="G47" s="85" t="s">
        <v>282</v>
      </c>
      <c r="H47" s="90" t="s">
        <v>278</v>
      </c>
      <c r="I47" s="90" t="s">
        <v>279</v>
      </c>
      <c r="J47" s="90">
        <v>1</v>
      </c>
      <c r="K47" s="90"/>
      <c r="L47" s="85" t="s">
        <v>146</v>
      </c>
      <c r="M47" s="85" t="s">
        <v>178</v>
      </c>
      <c r="N47" s="85" t="s">
        <v>179</v>
      </c>
      <c r="O47" s="101">
        <v>1843</v>
      </c>
      <c r="P47" s="101">
        <f>O47*1.2</f>
        <v>2211.6</v>
      </c>
      <c r="Q47" s="101">
        <v>0</v>
      </c>
      <c r="R47" s="101">
        <f>P47/3</f>
        <v>737.19999999999993</v>
      </c>
      <c r="S47" s="101">
        <f>R47</f>
        <v>737.19999999999993</v>
      </c>
      <c r="T47" s="101">
        <f>S47</f>
        <v>737.19999999999993</v>
      </c>
      <c r="U47" s="85" t="s">
        <v>153</v>
      </c>
      <c r="V47" s="85" t="s">
        <v>156</v>
      </c>
      <c r="W47" s="85" t="s">
        <v>148</v>
      </c>
      <c r="X47" s="104">
        <v>45596</v>
      </c>
      <c r="Y47" s="104">
        <v>45626</v>
      </c>
      <c r="Z47" s="130"/>
      <c r="AA47" s="130"/>
      <c r="AB47" s="130"/>
      <c r="AC47" s="130"/>
      <c r="AD47" s="130" t="s">
        <v>280</v>
      </c>
      <c r="AE47" s="85" t="s">
        <v>149</v>
      </c>
      <c r="AF47" s="85">
        <v>876</v>
      </c>
      <c r="AG47" s="85" t="s">
        <v>150</v>
      </c>
      <c r="AH47" s="130">
        <v>1</v>
      </c>
      <c r="AI47" s="99">
        <v>27000000000</v>
      </c>
      <c r="AJ47" s="85" t="s">
        <v>151</v>
      </c>
      <c r="AK47" s="131">
        <v>45656</v>
      </c>
      <c r="AL47" s="131">
        <v>45687</v>
      </c>
      <c r="AM47" s="131">
        <v>46752</v>
      </c>
      <c r="AN47" s="99" t="s">
        <v>281</v>
      </c>
      <c r="AO47" s="130"/>
      <c r="AP47" s="130"/>
      <c r="AQ47" s="130"/>
      <c r="AR47" s="130"/>
      <c r="AS47" s="130"/>
      <c r="AT47" s="130"/>
      <c r="AU47" s="130"/>
      <c r="AV47" s="130"/>
      <c r="AW47" s="130"/>
      <c r="AX47" s="130"/>
      <c r="AY47" s="148"/>
      <c r="AZ47" s="149"/>
      <c r="BA47" s="150"/>
      <c r="BB47" s="150"/>
    </row>
    <row r="48" spans="1:54" s="53" customFormat="1" ht="159.75" customHeight="1" outlineLevel="1" x14ac:dyDescent="0.25">
      <c r="A48" s="90">
        <v>7</v>
      </c>
      <c r="B48" s="86">
        <v>46</v>
      </c>
      <c r="C48" s="85" t="s">
        <v>147</v>
      </c>
      <c r="D48" s="85" t="s">
        <v>239</v>
      </c>
      <c r="E48" s="85" t="s">
        <v>175</v>
      </c>
      <c r="F48" s="90">
        <v>1</v>
      </c>
      <c r="G48" s="85" t="s">
        <v>283</v>
      </c>
      <c r="H48" s="90" t="s">
        <v>278</v>
      </c>
      <c r="I48" s="90" t="s">
        <v>279</v>
      </c>
      <c r="J48" s="90">
        <v>1</v>
      </c>
      <c r="K48" s="90"/>
      <c r="L48" s="85" t="s">
        <v>146</v>
      </c>
      <c r="M48" s="85" t="s">
        <v>178</v>
      </c>
      <c r="N48" s="85" t="s">
        <v>179</v>
      </c>
      <c r="O48" s="101">
        <v>1758</v>
      </c>
      <c r="P48" s="101">
        <f>O48*1.2</f>
        <v>2109.6</v>
      </c>
      <c r="Q48" s="101">
        <v>0</v>
      </c>
      <c r="R48" s="101">
        <f>P48/3</f>
        <v>703.19999999999993</v>
      </c>
      <c r="S48" s="101">
        <f>R48</f>
        <v>703.19999999999993</v>
      </c>
      <c r="T48" s="101">
        <f>R48</f>
        <v>703.19999999999993</v>
      </c>
      <c r="U48" s="85" t="s">
        <v>153</v>
      </c>
      <c r="V48" s="85" t="s">
        <v>156</v>
      </c>
      <c r="W48" s="85" t="s">
        <v>148</v>
      </c>
      <c r="X48" s="104">
        <v>45596</v>
      </c>
      <c r="Y48" s="104">
        <v>45626</v>
      </c>
      <c r="Z48" s="130"/>
      <c r="AA48" s="130"/>
      <c r="AB48" s="130"/>
      <c r="AC48" s="130"/>
      <c r="AD48" s="130" t="s">
        <v>280</v>
      </c>
      <c r="AE48" s="85" t="s">
        <v>149</v>
      </c>
      <c r="AF48" s="85">
        <v>876</v>
      </c>
      <c r="AG48" s="85" t="s">
        <v>150</v>
      </c>
      <c r="AH48" s="130">
        <v>1</v>
      </c>
      <c r="AI48" s="99">
        <v>27000000000</v>
      </c>
      <c r="AJ48" s="85" t="s">
        <v>151</v>
      </c>
      <c r="AK48" s="131">
        <v>45656</v>
      </c>
      <c r="AL48" s="131">
        <v>45687</v>
      </c>
      <c r="AM48" s="131">
        <v>46752</v>
      </c>
      <c r="AN48" s="99" t="s">
        <v>281</v>
      </c>
      <c r="AO48" s="130"/>
      <c r="AP48" s="130"/>
      <c r="AQ48" s="130"/>
      <c r="AR48" s="130"/>
      <c r="AS48" s="130"/>
      <c r="AT48" s="130"/>
      <c r="AU48" s="130"/>
      <c r="AV48" s="130"/>
      <c r="AW48" s="130"/>
      <c r="AX48" s="130"/>
      <c r="AY48" s="148"/>
      <c r="AZ48" s="149"/>
      <c r="BA48" s="150"/>
      <c r="BB48" s="150"/>
    </row>
    <row r="49" spans="1:85" s="52" customFormat="1" ht="133.5" customHeight="1" x14ac:dyDescent="0.25">
      <c r="A49" s="90">
        <v>7</v>
      </c>
      <c r="B49" s="151">
        <v>47</v>
      </c>
      <c r="C49" s="136" t="s">
        <v>147</v>
      </c>
      <c r="D49" s="136" t="s">
        <v>314</v>
      </c>
      <c r="E49" s="136" t="s">
        <v>315</v>
      </c>
      <c r="F49" s="136">
        <v>1</v>
      </c>
      <c r="G49" s="152" t="s">
        <v>320</v>
      </c>
      <c r="H49" s="90" t="s">
        <v>316</v>
      </c>
      <c r="I49" s="90" t="s">
        <v>316</v>
      </c>
      <c r="J49" s="136">
        <v>2</v>
      </c>
      <c r="K49" s="90" t="s">
        <v>317</v>
      </c>
      <c r="L49" s="136" t="s">
        <v>146</v>
      </c>
      <c r="M49" s="136" t="s">
        <v>178</v>
      </c>
      <c r="N49" s="136" t="s">
        <v>318</v>
      </c>
      <c r="O49" s="153">
        <v>1390.8040000000001</v>
      </c>
      <c r="P49" s="89">
        <f>O49</f>
        <v>1390.8040000000001</v>
      </c>
      <c r="Q49" s="154">
        <v>0</v>
      </c>
      <c r="R49" s="154">
        <f>P49</f>
        <v>1390.8040000000001</v>
      </c>
      <c r="S49" s="154">
        <v>0</v>
      </c>
      <c r="T49" s="154">
        <v>0</v>
      </c>
      <c r="U49" s="136" t="s">
        <v>159</v>
      </c>
      <c r="V49" s="136" t="s">
        <v>156</v>
      </c>
      <c r="W49" s="136" t="s">
        <v>194</v>
      </c>
      <c r="X49" s="138">
        <v>45351</v>
      </c>
      <c r="Y49" s="138">
        <f>X49</f>
        <v>45351</v>
      </c>
      <c r="Z49" s="90" t="s">
        <v>321</v>
      </c>
      <c r="AA49" s="90" t="s">
        <v>322</v>
      </c>
      <c r="AB49" s="90"/>
      <c r="AC49" s="90"/>
      <c r="AD49" s="90" t="s">
        <v>319</v>
      </c>
      <c r="AE49" s="136" t="s">
        <v>149</v>
      </c>
      <c r="AF49" s="136">
        <v>876</v>
      </c>
      <c r="AG49" s="136" t="s">
        <v>150</v>
      </c>
      <c r="AH49" s="136">
        <v>1</v>
      </c>
      <c r="AI49" s="139">
        <v>27000000000</v>
      </c>
      <c r="AJ49" s="136" t="s">
        <v>151</v>
      </c>
      <c r="AK49" s="138">
        <v>45351</v>
      </c>
      <c r="AL49" s="138">
        <f>AK49</f>
        <v>45351</v>
      </c>
      <c r="AM49" s="131">
        <v>45657</v>
      </c>
      <c r="AN49" s="140">
        <v>2024</v>
      </c>
      <c r="AO49" s="90"/>
      <c r="AP49" s="90"/>
      <c r="AQ49" s="90"/>
      <c r="AR49" s="90"/>
      <c r="AS49" s="90"/>
      <c r="AT49" s="90"/>
      <c r="AU49" s="90"/>
      <c r="AV49" s="90"/>
      <c r="AW49" s="90"/>
      <c r="AX49" s="90"/>
      <c r="AY49" s="136"/>
      <c r="AZ49" s="155" t="s">
        <v>323</v>
      </c>
      <c r="BA49" s="51"/>
      <c r="BB49" s="114"/>
    </row>
    <row r="50" spans="1:85" s="60" customFormat="1" ht="133.5" customHeight="1" x14ac:dyDescent="0.25">
      <c r="A50" s="90">
        <v>4</v>
      </c>
      <c r="B50" s="86">
        <v>48</v>
      </c>
      <c r="C50" s="136" t="s">
        <v>147</v>
      </c>
      <c r="D50" s="85" t="s">
        <v>154</v>
      </c>
      <c r="E50" s="85" t="s">
        <v>155</v>
      </c>
      <c r="F50" s="85">
        <v>1</v>
      </c>
      <c r="G50" s="152" t="s">
        <v>338</v>
      </c>
      <c r="H50" s="87" t="s">
        <v>158</v>
      </c>
      <c r="I50" s="87" t="s">
        <v>157</v>
      </c>
      <c r="J50" s="88">
        <v>2</v>
      </c>
      <c r="K50" s="90"/>
      <c r="L50" s="136" t="s">
        <v>146</v>
      </c>
      <c r="M50" s="85" t="s">
        <v>188</v>
      </c>
      <c r="N50" s="85" t="s">
        <v>179</v>
      </c>
      <c r="O50" s="153">
        <v>19995</v>
      </c>
      <c r="P50" s="89">
        <v>23994</v>
      </c>
      <c r="Q50" s="89">
        <v>23994</v>
      </c>
      <c r="R50" s="154">
        <v>0</v>
      </c>
      <c r="S50" s="154">
        <v>0</v>
      </c>
      <c r="T50" s="154">
        <v>0</v>
      </c>
      <c r="U50" s="136" t="s">
        <v>159</v>
      </c>
      <c r="V50" s="85" t="s">
        <v>156</v>
      </c>
      <c r="W50" s="136" t="s">
        <v>194</v>
      </c>
      <c r="X50" s="138">
        <v>45412</v>
      </c>
      <c r="Y50" s="138">
        <v>45412</v>
      </c>
      <c r="Z50" s="90" t="s">
        <v>161</v>
      </c>
      <c r="AA50" s="90" t="s">
        <v>171</v>
      </c>
      <c r="AB50" s="90"/>
      <c r="AC50" s="90"/>
      <c r="AD50" s="152" t="s">
        <v>338</v>
      </c>
      <c r="AE50" s="136" t="s">
        <v>149</v>
      </c>
      <c r="AF50" s="136">
        <v>876</v>
      </c>
      <c r="AG50" s="136" t="s">
        <v>150</v>
      </c>
      <c r="AH50" s="136">
        <v>1</v>
      </c>
      <c r="AI50" s="139">
        <v>27000000000</v>
      </c>
      <c r="AJ50" s="136" t="s">
        <v>151</v>
      </c>
      <c r="AK50" s="138">
        <v>45412</v>
      </c>
      <c r="AL50" s="138">
        <v>45412</v>
      </c>
      <c r="AM50" s="131">
        <v>45657</v>
      </c>
      <c r="AN50" s="140">
        <v>2024</v>
      </c>
      <c r="AO50" s="90"/>
      <c r="AP50" s="90"/>
      <c r="AQ50" s="90"/>
      <c r="AR50" s="90"/>
      <c r="AS50" s="90"/>
      <c r="AT50" s="90"/>
      <c r="AU50" s="90"/>
      <c r="AV50" s="90"/>
      <c r="AW50" s="90"/>
      <c r="AX50" s="90"/>
      <c r="AY50" s="136"/>
      <c r="AZ50" s="155" t="s">
        <v>341</v>
      </c>
      <c r="BA50" s="51"/>
      <c r="BB50" s="114"/>
    </row>
    <row r="51" spans="1:85" s="60" customFormat="1" ht="133.5" customHeight="1" x14ac:dyDescent="0.25">
      <c r="A51" s="90">
        <v>4</v>
      </c>
      <c r="B51" s="86">
        <v>49</v>
      </c>
      <c r="C51" s="136" t="s">
        <v>147</v>
      </c>
      <c r="D51" s="85" t="s">
        <v>154</v>
      </c>
      <c r="E51" s="85" t="s">
        <v>155</v>
      </c>
      <c r="F51" s="85">
        <v>1</v>
      </c>
      <c r="G51" s="152" t="s">
        <v>339</v>
      </c>
      <c r="H51" s="87" t="s">
        <v>158</v>
      </c>
      <c r="I51" s="87" t="s">
        <v>157</v>
      </c>
      <c r="J51" s="88">
        <v>2</v>
      </c>
      <c r="K51" s="90"/>
      <c r="L51" s="136" t="s">
        <v>146</v>
      </c>
      <c r="M51" s="85" t="s">
        <v>188</v>
      </c>
      <c r="N51" s="85" t="s">
        <v>179</v>
      </c>
      <c r="O51" s="153">
        <v>52380</v>
      </c>
      <c r="P51" s="89">
        <v>62856</v>
      </c>
      <c r="Q51" s="89">
        <v>62856</v>
      </c>
      <c r="R51" s="154">
        <v>0</v>
      </c>
      <c r="S51" s="154">
        <v>0</v>
      </c>
      <c r="T51" s="154">
        <v>0</v>
      </c>
      <c r="U51" s="136" t="s">
        <v>159</v>
      </c>
      <c r="V51" s="85" t="s">
        <v>156</v>
      </c>
      <c r="W51" s="136" t="s">
        <v>194</v>
      </c>
      <c r="X51" s="138">
        <v>45412</v>
      </c>
      <c r="Y51" s="138">
        <v>45412</v>
      </c>
      <c r="Z51" s="90" t="s">
        <v>161</v>
      </c>
      <c r="AA51" s="90" t="s">
        <v>171</v>
      </c>
      <c r="AB51" s="90"/>
      <c r="AC51" s="90"/>
      <c r="AD51" s="152" t="s">
        <v>339</v>
      </c>
      <c r="AE51" s="136" t="s">
        <v>149</v>
      </c>
      <c r="AF51" s="136">
        <v>876</v>
      </c>
      <c r="AG51" s="136" t="s">
        <v>150</v>
      </c>
      <c r="AH51" s="136">
        <v>1</v>
      </c>
      <c r="AI51" s="139">
        <v>27000000000</v>
      </c>
      <c r="AJ51" s="136" t="s">
        <v>151</v>
      </c>
      <c r="AK51" s="138">
        <v>45412</v>
      </c>
      <c r="AL51" s="138">
        <v>45412</v>
      </c>
      <c r="AM51" s="131">
        <v>45657</v>
      </c>
      <c r="AN51" s="140">
        <v>2024</v>
      </c>
      <c r="AO51" s="90"/>
      <c r="AP51" s="90"/>
      <c r="AQ51" s="90"/>
      <c r="AR51" s="90"/>
      <c r="AS51" s="90"/>
      <c r="AT51" s="90"/>
      <c r="AU51" s="90"/>
      <c r="AV51" s="90"/>
      <c r="AW51" s="90"/>
      <c r="AX51" s="90"/>
      <c r="AY51" s="136"/>
      <c r="AZ51" s="155" t="s">
        <v>342</v>
      </c>
      <c r="BA51" s="51"/>
      <c r="BB51" s="114"/>
    </row>
    <row r="52" spans="1:85" s="60" customFormat="1" ht="133.5" customHeight="1" x14ac:dyDescent="0.25">
      <c r="A52" s="90">
        <v>4</v>
      </c>
      <c r="B52" s="151">
        <v>50</v>
      </c>
      <c r="C52" s="136" t="s">
        <v>147</v>
      </c>
      <c r="D52" s="85" t="s">
        <v>154</v>
      </c>
      <c r="E52" s="85" t="s">
        <v>155</v>
      </c>
      <c r="F52" s="85">
        <v>1</v>
      </c>
      <c r="G52" s="152" t="s">
        <v>340</v>
      </c>
      <c r="H52" s="87" t="s">
        <v>158</v>
      </c>
      <c r="I52" s="87" t="s">
        <v>157</v>
      </c>
      <c r="J52" s="88">
        <v>2</v>
      </c>
      <c r="K52" s="90"/>
      <c r="L52" s="136" t="s">
        <v>146</v>
      </c>
      <c r="M52" s="85" t="s">
        <v>188</v>
      </c>
      <c r="N52" s="85" t="s">
        <v>179</v>
      </c>
      <c r="O52" s="153">
        <v>50130</v>
      </c>
      <c r="P52" s="89">
        <v>60156</v>
      </c>
      <c r="Q52" s="154">
        <v>60156</v>
      </c>
      <c r="R52" s="154">
        <v>0</v>
      </c>
      <c r="S52" s="154">
        <v>0</v>
      </c>
      <c r="T52" s="154">
        <v>0</v>
      </c>
      <c r="U52" s="136" t="s">
        <v>159</v>
      </c>
      <c r="V52" s="85" t="s">
        <v>156</v>
      </c>
      <c r="W52" s="136" t="s">
        <v>194</v>
      </c>
      <c r="X52" s="138">
        <v>45412</v>
      </c>
      <c r="Y52" s="138">
        <v>45412</v>
      </c>
      <c r="Z52" s="90" t="s">
        <v>161</v>
      </c>
      <c r="AA52" s="90" t="s">
        <v>171</v>
      </c>
      <c r="AB52" s="90"/>
      <c r="AC52" s="90"/>
      <c r="AD52" s="152" t="s">
        <v>340</v>
      </c>
      <c r="AE52" s="136" t="s">
        <v>149</v>
      </c>
      <c r="AF52" s="136">
        <v>876</v>
      </c>
      <c r="AG52" s="136" t="s">
        <v>150</v>
      </c>
      <c r="AH52" s="136">
        <v>1</v>
      </c>
      <c r="AI52" s="139">
        <v>27000000000</v>
      </c>
      <c r="AJ52" s="136" t="s">
        <v>151</v>
      </c>
      <c r="AK52" s="138">
        <v>45412</v>
      </c>
      <c r="AL52" s="138">
        <v>45412</v>
      </c>
      <c r="AM52" s="131">
        <v>45657</v>
      </c>
      <c r="AN52" s="140">
        <v>2024</v>
      </c>
      <c r="AO52" s="90"/>
      <c r="AP52" s="90"/>
      <c r="AQ52" s="90"/>
      <c r="AR52" s="90"/>
      <c r="AS52" s="90"/>
      <c r="AT52" s="90"/>
      <c r="AU52" s="90"/>
      <c r="AV52" s="90"/>
      <c r="AW52" s="90"/>
      <c r="AX52" s="90"/>
      <c r="AY52" s="136"/>
      <c r="AZ52" s="155" t="s">
        <v>343</v>
      </c>
      <c r="BA52" s="51"/>
      <c r="BB52" s="114"/>
    </row>
    <row r="53" spans="1:85" s="95" customFormat="1" ht="133.5" customHeight="1" x14ac:dyDescent="0.25">
      <c r="A53" s="90">
        <v>7</v>
      </c>
      <c r="B53" s="86">
        <v>51</v>
      </c>
      <c r="C53" s="136" t="s">
        <v>147</v>
      </c>
      <c r="D53" s="85" t="s">
        <v>204</v>
      </c>
      <c r="E53" s="136" t="s">
        <v>315</v>
      </c>
      <c r="F53" s="136">
        <v>1</v>
      </c>
      <c r="G53" s="152" t="s">
        <v>331</v>
      </c>
      <c r="H53" s="90">
        <v>63</v>
      </c>
      <c r="I53" s="156" t="s">
        <v>333</v>
      </c>
      <c r="J53" s="136">
        <v>1</v>
      </c>
      <c r="K53" s="90"/>
      <c r="L53" s="136" t="s">
        <v>146</v>
      </c>
      <c r="M53" s="136" t="s">
        <v>178</v>
      </c>
      <c r="N53" s="136" t="s">
        <v>318</v>
      </c>
      <c r="O53" s="153" t="s">
        <v>332</v>
      </c>
      <c r="P53" s="89">
        <v>4080</v>
      </c>
      <c r="Q53" s="154">
        <v>4080</v>
      </c>
      <c r="R53" s="154">
        <v>0</v>
      </c>
      <c r="S53" s="154">
        <v>0</v>
      </c>
      <c r="T53" s="154">
        <v>0</v>
      </c>
      <c r="U53" s="136" t="s">
        <v>159</v>
      </c>
      <c r="V53" s="136" t="s">
        <v>156</v>
      </c>
      <c r="W53" s="136" t="s">
        <v>194</v>
      </c>
      <c r="X53" s="138">
        <v>45504</v>
      </c>
      <c r="Y53" s="138">
        <f>X53</f>
        <v>45504</v>
      </c>
      <c r="Z53" s="105" t="s">
        <v>161</v>
      </c>
      <c r="AA53" s="90" t="s">
        <v>336</v>
      </c>
      <c r="AB53" s="90"/>
      <c r="AC53" s="90"/>
      <c r="AD53" s="90" t="s">
        <v>335</v>
      </c>
      <c r="AE53" s="136" t="s">
        <v>149</v>
      </c>
      <c r="AF53" s="136">
        <v>876</v>
      </c>
      <c r="AG53" s="136" t="s">
        <v>334</v>
      </c>
      <c r="AH53" s="136">
        <v>2</v>
      </c>
      <c r="AI53" s="139">
        <v>27000000000</v>
      </c>
      <c r="AJ53" s="136" t="s">
        <v>151</v>
      </c>
      <c r="AK53" s="138">
        <v>45504</v>
      </c>
      <c r="AL53" s="138">
        <f>AK53</f>
        <v>45504</v>
      </c>
      <c r="AM53" s="131">
        <v>45322</v>
      </c>
      <c r="AN53" s="140">
        <v>2025</v>
      </c>
      <c r="AO53" s="90"/>
      <c r="AP53" s="90"/>
      <c r="AQ53" s="90"/>
      <c r="AR53" s="90"/>
      <c r="AS53" s="90"/>
      <c r="AT53" s="90"/>
      <c r="AU53" s="90"/>
      <c r="AV53" s="90"/>
      <c r="AW53" s="90"/>
      <c r="AX53" s="90"/>
      <c r="AY53" s="136"/>
      <c r="AZ53" s="155" t="s">
        <v>372</v>
      </c>
      <c r="BA53" s="51"/>
      <c r="BB53" s="114"/>
    </row>
    <row r="54" spans="1:85" s="84" customFormat="1" ht="60.75" customHeight="1" x14ac:dyDescent="0.25">
      <c r="A54" s="90">
        <v>4</v>
      </c>
      <c r="B54" s="86">
        <v>52</v>
      </c>
      <c r="C54" s="136" t="s">
        <v>147</v>
      </c>
      <c r="D54" s="85" t="s">
        <v>154</v>
      </c>
      <c r="E54" s="85" t="s">
        <v>155</v>
      </c>
      <c r="F54" s="136">
        <v>1</v>
      </c>
      <c r="G54" s="152" t="s">
        <v>348</v>
      </c>
      <c r="H54" s="90" t="s">
        <v>158</v>
      </c>
      <c r="I54" s="87" t="s">
        <v>157</v>
      </c>
      <c r="J54" s="136">
        <v>2</v>
      </c>
      <c r="K54" s="90"/>
      <c r="L54" s="136" t="s">
        <v>349</v>
      </c>
      <c r="M54" s="136" t="s">
        <v>178</v>
      </c>
      <c r="N54" s="136" t="s">
        <v>318</v>
      </c>
      <c r="O54" s="153">
        <v>144</v>
      </c>
      <c r="P54" s="89">
        <v>144</v>
      </c>
      <c r="Q54" s="154">
        <v>144</v>
      </c>
      <c r="R54" s="154"/>
      <c r="S54" s="154"/>
      <c r="T54" s="154"/>
      <c r="U54" s="136" t="s">
        <v>159</v>
      </c>
      <c r="V54" s="136" t="s">
        <v>156</v>
      </c>
      <c r="W54" s="136" t="s">
        <v>194</v>
      </c>
      <c r="X54" s="138">
        <v>45473</v>
      </c>
      <c r="Y54" s="138">
        <v>45473</v>
      </c>
      <c r="Z54" s="105" t="s">
        <v>161</v>
      </c>
      <c r="AA54" s="90" t="s">
        <v>350</v>
      </c>
      <c r="AB54" s="90"/>
      <c r="AC54" s="90"/>
      <c r="AD54" s="90" t="s">
        <v>351</v>
      </c>
      <c r="AE54" s="136" t="s">
        <v>149</v>
      </c>
      <c r="AF54" s="136">
        <v>876</v>
      </c>
      <c r="AG54" s="136" t="s">
        <v>334</v>
      </c>
      <c r="AH54" s="136">
        <v>2</v>
      </c>
      <c r="AI54" s="139">
        <v>27000000000</v>
      </c>
      <c r="AJ54" s="136" t="s">
        <v>151</v>
      </c>
      <c r="AK54" s="138">
        <v>45473</v>
      </c>
      <c r="AL54" s="138">
        <v>45473</v>
      </c>
      <c r="AM54" s="131"/>
      <c r="AN54" s="140"/>
      <c r="AO54" s="90"/>
      <c r="AP54" s="90"/>
      <c r="AQ54" s="90"/>
      <c r="AR54" s="90"/>
      <c r="AS54" s="90"/>
      <c r="AT54" s="90"/>
      <c r="AU54" s="90"/>
      <c r="AV54" s="90"/>
      <c r="AW54" s="90"/>
      <c r="AX54" s="90"/>
      <c r="AY54" s="136"/>
      <c r="AZ54" s="155" t="s">
        <v>352</v>
      </c>
      <c r="BA54" s="51"/>
      <c r="BB54" s="114"/>
      <c r="BC54" s="83"/>
    </row>
    <row r="55" spans="1:85" ht="60.75" customHeight="1" x14ac:dyDescent="0.25">
      <c r="A55" s="90">
        <v>4</v>
      </c>
      <c r="B55" s="151">
        <v>53</v>
      </c>
      <c r="C55" s="136" t="s">
        <v>147</v>
      </c>
      <c r="D55" s="85" t="s">
        <v>239</v>
      </c>
      <c r="E55" s="85" t="s">
        <v>240</v>
      </c>
      <c r="F55" s="136">
        <v>1</v>
      </c>
      <c r="G55" s="152" t="s">
        <v>356</v>
      </c>
      <c r="H55" s="90" t="s">
        <v>158</v>
      </c>
      <c r="I55" s="87" t="s">
        <v>157</v>
      </c>
      <c r="J55" s="136">
        <v>2</v>
      </c>
      <c r="K55" s="90"/>
      <c r="L55" s="136" t="s">
        <v>357</v>
      </c>
      <c r="M55" s="136" t="s">
        <v>178</v>
      </c>
      <c r="N55" s="136" t="s">
        <v>318</v>
      </c>
      <c r="O55" s="153">
        <v>2787.2</v>
      </c>
      <c r="P55" s="89">
        <v>2787.2</v>
      </c>
      <c r="Q55" s="154">
        <v>2787.2</v>
      </c>
      <c r="R55" s="154"/>
      <c r="S55" s="154"/>
      <c r="T55" s="154"/>
      <c r="U55" s="136" t="s">
        <v>152</v>
      </c>
      <c r="V55" s="85" t="s">
        <v>156</v>
      </c>
      <c r="W55" s="85" t="s">
        <v>148</v>
      </c>
      <c r="X55" s="138">
        <v>45534</v>
      </c>
      <c r="Y55" s="138">
        <v>45565</v>
      </c>
      <c r="Z55" s="105"/>
      <c r="AA55" s="90"/>
      <c r="AB55" s="90"/>
      <c r="AC55" s="90"/>
      <c r="AD55" s="152" t="s">
        <v>356</v>
      </c>
      <c r="AE55" s="136" t="s">
        <v>149</v>
      </c>
      <c r="AF55" s="136">
        <v>876</v>
      </c>
      <c r="AG55" s="136" t="s">
        <v>334</v>
      </c>
      <c r="AH55" s="136">
        <v>1</v>
      </c>
      <c r="AI55" s="139">
        <v>27000000000</v>
      </c>
      <c r="AJ55" s="136" t="s">
        <v>151</v>
      </c>
      <c r="AK55" s="138">
        <v>45595</v>
      </c>
      <c r="AL55" s="138">
        <v>45595</v>
      </c>
      <c r="AM55" s="131">
        <v>45657</v>
      </c>
      <c r="AN55" s="140">
        <v>2024</v>
      </c>
      <c r="AO55" s="90"/>
      <c r="AP55" s="90"/>
      <c r="AQ55" s="90"/>
      <c r="AR55" s="90"/>
      <c r="AS55" s="90"/>
      <c r="AT55" s="90"/>
      <c r="AU55" s="90"/>
      <c r="AV55" s="90"/>
      <c r="AW55" s="90"/>
      <c r="AX55" s="90"/>
      <c r="AY55" s="136"/>
      <c r="AZ55" s="155" t="s">
        <v>358</v>
      </c>
      <c r="BA55" s="51"/>
      <c r="BB55" s="114"/>
      <c r="BC55" s="52"/>
    </row>
    <row r="56" spans="1:85" ht="60.75" customHeight="1" x14ac:dyDescent="0.25">
      <c r="A56" s="128">
        <v>4</v>
      </c>
      <c r="B56" s="86">
        <v>54</v>
      </c>
      <c r="C56" s="136" t="s">
        <v>147</v>
      </c>
      <c r="D56" s="85" t="s">
        <v>154</v>
      </c>
      <c r="E56" s="85" t="s">
        <v>155</v>
      </c>
      <c r="F56" s="136">
        <v>1</v>
      </c>
      <c r="G56" s="157" t="s">
        <v>359</v>
      </c>
      <c r="H56" s="90" t="s">
        <v>158</v>
      </c>
      <c r="I56" s="87" t="s">
        <v>157</v>
      </c>
      <c r="J56" s="128">
        <v>2</v>
      </c>
      <c r="K56" s="128"/>
      <c r="L56" s="128" t="s">
        <v>357</v>
      </c>
      <c r="M56" s="136" t="s">
        <v>178</v>
      </c>
      <c r="N56" s="136" t="s">
        <v>318</v>
      </c>
      <c r="O56" s="158">
        <v>1704</v>
      </c>
      <c r="P56" s="158">
        <v>1704</v>
      </c>
      <c r="Q56" s="159">
        <v>1704</v>
      </c>
      <c r="R56" s="128"/>
      <c r="S56" s="128"/>
      <c r="T56" s="128"/>
      <c r="U56" s="128" t="s">
        <v>159</v>
      </c>
      <c r="V56" s="136" t="s">
        <v>156</v>
      </c>
      <c r="W56" s="136" t="s">
        <v>194</v>
      </c>
      <c r="X56" s="104" t="s">
        <v>364</v>
      </c>
      <c r="Y56" s="104" t="s">
        <v>364</v>
      </c>
      <c r="Z56" s="105" t="s">
        <v>161</v>
      </c>
      <c r="AA56" s="85" t="s">
        <v>163</v>
      </c>
      <c r="AB56" s="128"/>
      <c r="AC56" s="128"/>
      <c r="AD56" s="85" t="s">
        <v>359</v>
      </c>
      <c r="AE56" s="136" t="s">
        <v>149</v>
      </c>
      <c r="AF56" s="136">
        <v>876</v>
      </c>
      <c r="AG56" s="136" t="s">
        <v>334</v>
      </c>
      <c r="AH56" s="136">
        <v>1</v>
      </c>
      <c r="AI56" s="139">
        <v>27000000000</v>
      </c>
      <c r="AJ56" s="136" t="s">
        <v>151</v>
      </c>
      <c r="AK56" s="104">
        <v>45504</v>
      </c>
      <c r="AL56" s="104">
        <v>45504</v>
      </c>
      <c r="AM56" s="104">
        <v>45657</v>
      </c>
      <c r="AN56" s="128">
        <v>2024</v>
      </c>
      <c r="AO56" s="128"/>
      <c r="AP56" s="132"/>
      <c r="AQ56" s="132"/>
      <c r="AR56" s="132"/>
      <c r="AS56" s="132"/>
      <c r="AT56" s="132"/>
      <c r="AU56" s="132"/>
      <c r="AV56" s="132"/>
      <c r="AW56" s="132"/>
      <c r="AX56" s="132"/>
      <c r="AY56" s="132"/>
      <c r="AZ56" s="134"/>
    </row>
    <row r="57" spans="1:85" ht="80.25" customHeight="1" x14ac:dyDescent="0.25">
      <c r="A57" s="128">
        <v>7</v>
      </c>
      <c r="B57" s="86">
        <v>55</v>
      </c>
      <c r="C57" s="136" t="s">
        <v>147</v>
      </c>
      <c r="D57" s="85" t="s">
        <v>154</v>
      </c>
      <c r="E57" s="90" t="s">
        <v>210</v>
      </c>
      <c r="F57" s="136">
        <v>1</v>
      </c>
      <c r="G57" s="85" t="s">
        <v>366</v>
      </c>
      <c r="H57" s="90" t="s">
        <v>307</v>
      </c>
      <c r="I57" s="90" t="s">
        <v>308</v>
      </c>
      <c r="J57" s="128">
        <v>2</v>
      </c>
      <c r="K57" s="128"/>
      <c r="L57" s="128" t="s">
        <v>357</v>
      </c>
      <c r="M57" s="136" t="s">
        <v>178</v>
      </c>
      <c r="N57" s="136" t="s">
        <v>318</v>
      </c>
      <c r="O57" s="158">
        <v>609.29</v>
      </c>
      <c r="P57" s="158">
        <f>O57*1.2</f>
        <v>731.14799999999991</v>
      </c>
      <c r="Q57" s="158">
        <f>P57</f>
        <v>731.14799999999991</v>
      </c>
      <c r="R57" s="128"/>
      <c r="S57" s="128"/>
      <c r="T57" s="128"/>
      <c r="U57" s="128" t="s">
        <v>152</v>
      </c>
      <c r="V57" s="136" t="s">
        <v>156</v>
      </c>
      <c r="W57" s="136" t="str">
        <f>W55</f>
        <v>электронная</v>
      </c>
      <c r="X57" s="104">
        <v>45535</v>
      </c>
      <c r="Y57" s="104">
        <f>X57</f>
        <v>45535</v>
      </c>
      <c r="Z57" s="105"/>
      <c r="AA57" s="85"/>
      <c r="AB57" s="128"/>
      <c r="AC57" s="128"/>
      <c r="AD57" s="85" t="str">
        <f>G57</f>
        <v>Поставка и монтаж кондиционеров в серверном помещении</v>
      </c>
      <c r="AE57" s="136" t="s">
        <v>149</v>
      </c>
      <c r="AF57" s="136">
        <f>AF56</f>
        <v>876</v>
      </c>
      <c r="AG57" s="136" t="s">
        <v>334</v>
      </c>
      <c r="AH57" s="136">
        <f>AH56</f>
        <v>1</v>
      </c>
      <c r="AI57" s="139" t="s">
        <v>209</v>
      </c>
      <c r="AJ57" s="136" t="s">
        <v>151</v>
      </c>
      <c r="AK57" s="104" t="s">
        <v>367</v>
      </c>
      <c r="AL57" s="104" t="s">
        <v>367</v>
      </c>
      <c r="AM57" s="104">
        <f>AM56</f>
        <v>45657</v>
      </c>
      <c r="AN57" s="128">
        <f>AN56</f>
        <v>2024</v>
      </c>
      <c r="AO57" s="128"/>
      <c r="AP57" s="132"/>
      <c r="AQ57" s="132"/>
      <c r="AR57" s="132"/>
      <c r="AS57" s="132"/>
      <c r="AT57" s="132"/>
      <c r="AU57" s="132"/>
      <c r="AV57" s="132"/>
      <c r="AW57" s="132"/>
      <c r="AX57" s="132"/>
      <c r="AY57" s="132"/>
      <c r="AZ57" s="134" t="s">
        <v>368</v>
      </c>
    </row>
    <row r="60" spans="1:85" ht="60.75" customHeight="1" x14ac:dyDescent="0.25">
      <c r="AG60" s="64"/>
      <c r="AH60" s="65"/>
      <c r="AI60" s="66"/>
      <c r="AJ60" s="67"/>
      <c r="AK60" s="67"/>
      <c r="AL60" s="68"/>
      <c r="AM60" s="69"/>
      <c r="AN60" s="64"/>
      <c r="AO60" s="70"/>
      <c r="AP60" s="68"/>
      <c r="AQ60" s="64"/>
      <c r="AR60" s="68"/>
      <c r="AS60" s="66"/>
      <c r="AT60" s="66"/>
      <c r="AU60" s="71"/>
      <c r="AV60" s="72"/>
      <c r="AW60" s="73"/>
      <c r="AX60" s="73"/>
      <c r="AY60" s="73"/>
      <c r="AZ60" s="73"/>
      <c r="BA60" s="68"/>
      <c r="BB60" s="66"/>
      <c r="BC60" s="66"/>
      <c r="BD60" s="74"/>
      <c r="BE60" s="74"/>
      <c r="BF60" s="75"/>
      <c r="BG60" s="64"/>
      <c r="BH60" s="64"/>
      <c r="BI60" s="64"/>
      <c r="BJ60" s="64"/>
      <c r="BK60" s="66"/>
      <c r="BL60" s="66"/>
      <c r="BM60" s="66"/>
      <c r="BN60" s="66"/>
      <c r="BO60" s="76"/>
      <c r="BP60" s="66"/>
      <c r="BQ60" s="74"/>
      <c r="BR60" s="74"/>
      <c r="BS60" s="77"/>
      <c r="BT60" s="78"/>
      <c r="BU60" s="64"/>
      <c r="BV60" s="64"/>
      <c r="BW60" s="64"/>
      <c r="BX60" s="64"/>
      <c r="BY60" s="64"/>
      <c r="BZ60" s="64"/>
      <c r="CA60" s="64"/>
      <c r="CB60" s="64"/>
      <c r="CC60" s="64"/>
      <c r="CD60" s="64"/>
      <c r="CE60" s="68"/>
      <c r="CF60" s="79"/>
      <c r="CG60" s="51"/>
    </row>
  </sheetData>
  <autoFilter ref="A5:BB56"/>
  <mergeCells count="51">
    <mergeCell ref="AZ2:AZ4"/>
    <mergeCell ref="Z3:Z4"/>
    <mergeCell ref="AA3:AA4"/>
    <mergeCell ref="AB3:AB4"/>
    <mergeCell ref="AC3:AC4"/>
    <mergeCell ref="AD3:AD4"/>
    <mergeCell ref="Z2:AC2"/>
    <mergeCell ref="AL3:AL4"/>
    <mergeCell ref="AF3:AG3"/>
    <mergeCell ref="AH3:AH4"/>
    <mergeCell ref="AM3:AM4"/>
    <mergeCell ref="AV3:AV4"/>
    <mergeCell ref="A2:A4"/>
    <mergeCell ref="B2:B4"/>
    <mergeCell ref="C2:D2"/>
    <mergeCell ref="E2:E4"/>
    <mergeCell ref="F2:F4"/>
    <mergeCell ref="C3:C4"/>
    <mergeCell ref="D3:D4"/>
    <mergeCell ref="Y2:Y4"/>
    <mergeCell ref="AP3:AP4"/>
    <mergeCell ref="AQ3:AQ4"/>
    <mergeCell ref="AY2:AY4"/>
    <mergeCell ref="AW3:AW4"/>
    <mergeCell ref="AD2:AM2"/>
    <mergeCell ref="AX2:AX4"/>
    <mergeCell ref="AT3:AT4"/>
    <mergeCell ref="AK3:AK4"/>
    <mergeCell ref="AU3:AU4"/>
    <mergeCell ref="AR3:AR4"/>
    <mergeCell ref="AS3:AS4"/>
    <mergeCell ref="AN2:AN4"/>
    <mergeCell ref="AO2:AO4"/>
    <mergeCell ref="AP2:AW2"/>
    <mergeCell ref="AE3:AE4"/>
    <mergeCell ref="Q2:T3"/>
    <mergeCell ref="U2:U4"/>
    <mergeCell ref="V2:V4"/>
    <mergeCell ref="AI3:AJ3"/>
    <mergeCell ref="G2:G4"/>
    <mergeCell ref="N2:N4"/>
    <mergeCell ref="O2:O4"/>
    <mergeCell ref="P2:P4"/>
    <mergeCell ref="M2:M4"/>
    <mergeCell ref="H2:H4"/>
    <mergeCell ref="I2:I4"/>
    <mergeCell ref="J2:J4"/>
    <mergeCell ref="K2:K4"/>
    <mergeCell ref="L2:L4"/>
    <mergeCell ref="W2:W4"/>
    <mergeCell ref="X2:X4"/>
  </mergeCells>
  <conditionalFormatting sqref="J11:J15">
    <cfRule type="expression" dxfId="21" priority="31">
      <formula>J11=IFERROR(VLOOKUP(I11,#REF!,1,FALSE),"2_Только субъекты МСП")</formula>
    </cfRule>
    <cfRule type="expression" dxfId="20" priority="32">
      <formula>J11&lt;&gt;IF(I11=VLOOKUP(I11,#REF!,1,FALSE),"2_Только субъекты МСП")</formula>
    </cfRule>
  </conditionalFormatting>
  <conditionalFormatting sqref="J23:J24 J39">
    <cfRule type="expression" dxfId="19" priority="29">
      <formula>J23=IFERROR(VLOOKUP(I23,#REF!,1,FALSE),"2_Только субъекты МСП")</formula>
    </cfRule>
    <cfRule type="expression" dxfId="18" priority="30">
      <formula>J23&lt;&gt;IF(I23=VLOOKUP(I23,#REF!,1,FALSE),"2_Только субъекты МСП")</formula>
    </cfRule>
  </conditionalFormatting>
  <conditionalFormatting sqref="J30">
    <cfRule type="expression" dxfId="17" priority="25">
      <formula>J30=IFERROR(VLOOKUP(I30,#REF!,1,FALSE),"2_Только субъекты МСП")</formula>
    </cfRule>
    <cfRule type="expression" dxfId="16" priority="26">
      <formula>J30&lt;&gt;IF(I30=VLOOKUP(I30,#REF!,1,FALSE),"2_Только субъекты МСП")</formula>
    </cfRule>
  </conditionalFormatting>
  <conditionalFormatting sqref="J31">
    <cfRule type="expression" dxfId="15" priority="23">
      <formula>J31=IFERROR(VLOOKUP(I31,#REF!,1,FALSE),"2_Только субъекты МСП")</formula>
    </cfRule>
    <cfRule type="expression" dxfId="14" priority="24">
      <formula>J31&lt;&gt;IF(I31=VLOOKUP(I31,#REF!,1,FALSE),"2_Только субъекты МСП")</formula>
    </cfRule>
  </conditionalFormatting>
  <conditionalFormatting sqref="J32">
    <cfRule type="expression" dxfId="13" priority="21">
      <formula>J32=IFERROR(VLOOKUP(I32,#REF!,1,FALSE),"2_Только субъекты МСП")</formula>
    </cfRule>
    <cfRule type="expression" dxfId="12" priority="22">
      <formula>J32&lt;&gt;IF(I32=VLOOKUP(I32,#REF!,1,FALSE),"2_Только субъекты МСП")</formula>
    </cfRule>
  </conditionalFormatting>
  <conditionalFormatting sqref="J37:J38">
    <cfRule type="expression" dxfId="11" priority="17">
      <formula>J37=IFERROR(VLOOKUP(#REF!,#REF!,1,FALSE),"2_Только субъекты МСП")</formula>
    </cfRule>
    <cfRule type="expression" dxfId="10" priority="18">
      <formula>J37&lt;&gt;IF(#REF!=VLOOKUP(#REF!,#REF!,1,FALSE),"2_Только субъекты МСП")</formula>
    </cfRule>
  </conditionalFormatting>
  <conditionalFormatting sqref="J49">
    <cfRule type="expression" dxfId="9" priority="9">
      <formula>J49=IFERROR(VLOOKUP(I49,#REF!,1,FALSE),"2_Только субъекты МСП")</formula>
    </cfRule>
    <cfRule type="expression" dxfId="8" priority="10">
      <formula>J49&lt;&gt;IF(I49=VLOOKUP(I49,#REF!,1,FALSE),"2_Только субъекты МСП")</formula>
    </cfRule>
  </conditionalFormatting>
  <conditionalFormatting sqref="J53">
    <cfRule type="expression" dxfId="7" priority="7">
      <formula>J53=IFERROR(VLOOKUP(I53,#REF!,1,FALSE),"2_Только субъекты МСП")</formula>
    </cfRule>
    <cfRule type="expression" dxfId="6" priority="8">
      <formula>J53&lt;&gt;IF(I53=VLOOKUP(I53,#REF!,1,FALSE),"2_Только субъекты МСП")</formula>
    </cfRule>
  </conditionalFormatting>
  <conditionalFormatting sqref="J54">
    <cfRule type="expression" dxfId="5" priority="5">
      <formula>J54=IFERROR(VLOOKUP(I54,#REF!,1,FALSE),"2_Только субъекты МСП")</formula>
    </cfRule>
    <cfRule type="expression" dxfId="4" priority="6">
      <formula>J54&lt;&gt;IF(I54=VLOOKUP(I54,#REF!,1,FALSE),"2_Только субъекты МСП")</formula>
    </cfRule>
  </conditionalFormatting>
  <conditionalFormatting sqref="AP60">
    <cfRule type="expression" dxfId="3" priority="3">
      <formula>AP60=IFERROR(VLOOKUP(AO60,#REF!,1,FALSE),"2_Только субъекты МСП")</formula>
    </cfRule>
    <cfRule type="expression" dxfId="2" priority="4">
      <formula>AP60&lt;&gt;IF(AO60=VLOOKUP(AO60,#REF!,1,FALSE),"2_Только субъекты МСП")</formula>
    </cfRule>
  </conditionalFormatting>
  <conditionalFormatting sqref="J55">
    <cfRule type="expression" dxfId="1" priority="1">
      <formula>J55=IFERROR(VLOOKUP(I55,#REF!,1,FALSE),"2_Только субъекты МСП")</formula>
    </cfRule>
    <cfRule type="expression" dxfId="0" priority="2">
      <formula>J55&lt;&gt;IF(I55=VLOOKUP(I55,#REF!,1,FALSE),"2_Только субъекты МСП")</formula>
    </cfRule>
  </conditionalFormatting>
  <pageMargins left="0.23622047244094491" right="0.23622047244094491" top="0.74803149606299213" bottom="0.74803149606299213" header="0.31496062992125984" footer="0.31496062992125984"/>
  <pageSetup paperSize="8" scale="23" fitToHeight="0" orientation="landscape" r:id="rId1"/>
  <ignoredErrors>
    <ignoredError sqref="P24" formula="1"/>
    <ignoredError sqref="Q24" formula="1"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dimension ref="C3:E14"/>
  <sheetViews>
    <sheetView workbookViewId="0">
      <selection activeCell="M19" sqref="M19"/>
    </sheetView>
  </sheetViews>
  <sheetFormatPr defaultColWidth="9.140625" defaultRowHeight="15" x14ac:dyDescent="0.25"/>
  <cols>
    <col min="1" max="2" width="9.140625" style="1"/>
    <col min="3" max="3" width="27" style="1" customWidth="1"/>
    <col min="4" max="4" width="43.42578125" style="1" customWidth="1"/>
    <col min="5" max="5" width="35.7109375" style="1" customWidth="1"/>
    <col min="6" max="16384" width="9.140625" style="1"/>
  </cols>
  <sheetData>
    <row r="3" spans="3:5" x14ac:dyDescent="0.25">
      <c r="C3" s="4" t="s">
        <v>20</v>
      </c>
      <c r="D3" s="4" t="s">
        <v>21</v>
      </c>
      <c r="E3" s="4" t="s">
        <v>22</v>
      </c>
    </row>
    <row r="4" spans="3:5" x14ac:dyDescent="0.25">
      <c r="C4" s="3" t="s">
        <v>9</v>
      </c>
      <c r="D4" s="3" t="s">
        <v>23</v>
      </c>
      <c r="E4" s="5" t="s">
        <v>24</v>
      </c>
    </row>
    <row r="5" spans="3:5" ht="30" x14ac:dyDescent="0.25">
      <c r="C5" s="3" t="s">
        <v>25</v>
      </c>
      <c r="D5" s="6" t="s">
        <v>26</v>
      </c>
      <c r="E5" s="3" t="s">
        <v>27</v>
      </c>
    </row>
    <row r="6" spans="3:5" ht="75" x14ac:dyDescent="0.25">
      <c r="C6" s="7" t="s">
        <v>28</v>
      </c>
      <c r="D6" s="6" t="s">
        <v>29</v>
      </c>
      <c r="E6" s="7" t="s">
        <v>30</v>
      </c>
    </row>
    <row r="7" spans="3:5" ht="90" x14ac:dyDescent="0.25">
      <c r="C7" s="8" t="s">
        <v>31</v>
      </c>
      <c r="D7" s="6" t="s">
        <v>32</v>
      </c>
      <c r="E7" s="3" t="s">
        <v>33</v>
      </c>
    </row>
    <row r="8" spans="3:5" ht="60" x14ac:dyDescent="0.25">
      <c r="C8" s="3"/>
      <c r="D8" s="3" t="s">
        <v>34</v>
      </c>
      <c r="E8" s="3" t="s">
        <v>35</v>
      </c>
    </row>
    <row r="9" spans="3:5" ht="45" x14ac:dyDescent="0.25">
      <c r="C9" s="11"/>
      <c r="D9" s="3" t="s">
        <v>36</v>
      </c>
      <c r="E9" s="11" t="s">
        <v>40</v>
      </c>
    </row>
    <row r="10" spans="3:5" x14ac:dyDescent="0.25">
      <c r="C10" s="3"/>
      <c r="D10" s="2" t="s">
        <v>38</v>
      </c>
      <c r="E10" s="3" t="s">
        <v>37</v>
      </c>
    </row>
    <row r="11" spans="3:5" x14ac:dyDescent="0.25">
      <c r="C11" s="2"/>
      <c r="D11" s="10" t="s">
        <v>39</v>
      </c>
      <c r="E11" s="2"/>
    </row>
    <row r="12" spans="3:5" x14ac:dyDescent="0.25">
      <c r="C12" s="2"/>
      <c r="D12" s="10" t="s">
        <v>37</v>
      </c>
      <c r="E12" s="2"/>
    </row>
    <row r="13" spans="3:5" x14ac:dyDescent="0.25">
      <c r="C13" s="9"/>
      <c r="E13" s="9"/>
    </row>
    <row r="14" spans="3:5" x14ac:dyDescent="0.25">
      <c r="C14" s="9"/>
      <c r="D14" s="10"/>
      <c r="E14" s="9"/>
    </row>
  </sheetData>
  <sheetProtection password="CF7A"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F854B8-D713-41D6-A51B-542BB3E0FC63}">
  <ds:schemaRefs>
    <ds:schemaRef ds:uri="http://purl.org/dc/elements/1.1/"/>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F5C975B2-EC92-42CE-B49B-B8F504808E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AC587F3-C57E-4067-AB72-C7A487B9487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Инструкция</vt:lpstr>
      <vt:lpstr>ЗД_ДСПиОЗ_1</vt:lpstr>
      <vt:lpstr>приложение к Приложению 9</vt:lpstr>
      <vt:lpstr>_4.1._План_закупок</vt:lpstr>
      <vt:lpstr>_4.10._Информация_о_текущем_статусе_закупок_стоимостью_100_млн._рублей_и_более_нарастающим_итогом_с_начала_года</vt:lpstr>
      <vt:lpstr>_4.2._Отчет_об_исполнении_плана_закупок__ПЗ_Факт</vt:lpstr>
      <vt:lpstr>_4.3._Исполнение_ПЗ_ПАО__Россети</vt:lpstr>
      <vt:lpstr>_4.4._Информация_по_исполнению_Плана_закупок_ПАО__ФСК_ЕЭС</vt:lpstr>
      <vt:lpstr>_4.5._План_закупок_ПАО__ФСК_ЕЭС__на_________год</vt:lpstr>
      <vt:lpstr>_4.6._Данные_по_экономическому_эффекту_закупочной_деятельности</vt:lpstr>
      <vt:lpstr>_4.7._Реестр_обращений_жалоб_участников_закупочных_процедур</vt:lpstr>
      <vt:lpstr>_4.9._Сведения_о_количестве_и_общей_стоимости_договоров__заключенных_по_результатам_закупок_у_субъектов_МСП__включая_объемы_произведенных_оплат_субъектам_МСП</vt:lpstr>
      <vt:lpstr>ЗД_ДСПиОЗ_1!Заголовки_для_печати</vt:lpstr>
      <vt:lpstr>ЗД_ДСПиОЗ_1!Область_печати</vt:lpstr>
      <vt:lpstr>Инструкция!Область_печати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Крицкая Евгения Геннадьевна</cp:lastModifiedBy>
  <cp:lastPrinted>2023-11-08T09:58:29Z</cp:lastPrinted>
  <dcterms:created xsi:type="dcterms:W3CDTF">2011-09-06T07:01:38Z</dcterms:created>
  <dcterms:modified xsi:type="dcterms:W3CDTF">2024-08-13T12:09:53Z</dcterms:modified>
</cp:coreProperties>
</file>