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darnayaaa\Desktop\Рабочая\Закупочная деятельность\План Закупки\План закупки 2022\"/>
    </mc:Choice>
  </mc:AlternateContent>
  <bookViews>
    <workbookView xWindow="0" yWindow="0" windowWidth="13845" windowHeight="11685" tabRatio="59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0">#REF!</definedName>
    <definedName name="\a">#REF!</definedName>
    <definedName name="\HOMEPOS">#REF!</definedName>
    <definedName name="\m">#REF!</definedName>
    <definedName name="\n">#REF!</definedName>
    <definedName name="\o">#REF!</definedName>
    <definedName name="______________________ew1">#N/A</definedName>
    <definedName name="______________________fg33">#N/A</definedName>
    <definedName name="_____________________ew1">#N/A</definedName>
    <definedName name="_____________________fg33">#N/A</definedName>
    <definedName name="____________________ew1">#N/A</definedName>
    <definedName name="____________________fg33">#N/A</definedName>
    <definedName name="___________________ew1">#N/A</definedName>
    <definedName name="___________________fg33">#N/A</definedName>
    <definedName name="__________________ew1">#N/A</definedName>
    <definedName name="__________________fg33">#N/A</definedName>
    <definedName name="_________________ew1">#N/A</definedName>
    <definedName name="_________________fg33">#N/A</definedName>
    <definedName name="________________ew1">#N/A</definedName>
    <definedName name="________________fg33">#N/A</definedName>
    <definedName name="_______________ew1">#N/A</definedName>
    <definedName name="_______________fg33">#N/A</definedName>
    <definedName name="_______________S116">#REF!</definedName>
    <definedName name="_______________S118">#REF!</definedName>
    <definedName name="_______________S119">#REF!</definedName>
    <definedName name="_______________S22">#REF!</definedName>
    <definedName name="_______________S220">#REF!</definedName>
    <definedName name="_______________S330">#REF!</definedName>
    <definedName name="______________ew1">#N/A</definedName>
    <definedName name="______________fg33">#N/A</definedName>
    <definedName name="______________PDG085">#REF!</definedName>
    <definedName name="______________S116">#REF!</definedName>
    <definedName name="______________S118">#REF!</definedName>
    <definedName name="______________S119">#REF!</definedName>
    <definedName name="______________S22">#REF!</definedName>
    <definedName name="______________S220">#REF!</definedName>
    <definedName name="______________S330">#REF!</definedName>
    <definedName name="_____________C370000">#REF!</definedName>
    <definedName name="_____________ew1">#N/A</definedName>
    <definedName name="_____________fg33">#N/A</definedName>
    <definedName name="_____________PDG085">#REF!</definedName>
    <definedName name="_____________S116">#REF!</definedName>
    <definedName name="_____________S118">#REF!</definedName>
    <definedName name="_____________S119">#REF!</definedName>
    <definedName name="_____________S22">#REF!</definedName>
    <definedName name="_____________S220">#REF!</definedName>
    <definedName name="_____________S330">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ew1">#N/A</definedName>
    <definedName name="____________fg33">#N/A</definedName>
    <definedName name="____________PDG085">#REF!</definedName>
    <definedName name="____________S116">#REF!</definedName>
    <definedName name="____________S118">#REF!</definedName>
    <definedName name="____________S119">#REF!</definedName>
    <definedName name="____________S22">#REF!</definedName>
    <definedName name="____________S220">#REF!</definedName>
    <definedName name="____________S330">#REF!</definedName>
    <definedName name="___________C370000">#REF!</definedName>
    <definedName name="___________ew1">#N/A</definedName>
    <definedName name="___________fg33">#N/A</definedName>
    <definedName name="___________PDG085">#REF!</definedName>
    <definedName name="___________S116">#REF!</definedName>
    <definedName name="___________S118">#REF!</definedName>
    <definedName name="___________S119">#REF!</definedName>
    <definedName name="___________S22">#REF!</definedName>
    <definedName name="___________S220">#REF!</definedName>
    <definedName name="___________S330">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_xlfn.BAHTTEXT" hidden="1">#NAME?</definedName>
    <definedName name="__________C370000">#REF!</definedName>
    <definedName name="__________ew1">#N/A</definedName>
    <definedName name="__________fg33">#N/A</definedName>
    <definedName name="__________M8">#N/A</definedName>
    <definedName name="__________M9">#N/A</definedName>
    <definedName name="__________PDG085">#REF!</definedName>
    <definedName name="__________q11">#N/A</definedName>
    <definedName name="__________q15">#N/A</definedName>
    <definedName name="__________q17">#N/A</definedName>
    <definedName name="__________q2">#N/A</definedName>
    <definedName name="__________q3">#N/A</definedName>
    <definedName name="__________q4">#N/A</definedName>
    <definedName name="__________q5">#N/A</definedName>
    <definedName name="__________q6">#N/A</definedName>
    <definedName name="__________q7">#N/A</definedName>
    <definedName name="__________q8">#N/A</definedName>
    <definedName name="__________q9">#N/A</definedName>
    <definedName name="__________S116">#REF!</definedName>
    <definedName name="__________S118">#REF!</definedName>
    <definedName name="__________S119">#REF!</definedName>
    <definedName name="__________S22">#REF!</definedName>
    <definedName name="__________S220">#REF!</definedName>
    <definedName name="__________S330">#REF!</definedName>
    <definedName name="__________xlfn.BAHTTEXT" hidden="1">#NAME?</definedName>
    <definedName name="_________C370000">#REF!</definedName>
    <definedName name="_________ew1">#N/A</definedName>
    <definedName name="_________fg33">#N/A</definedName>
    <definedName name="_________M8">#N/A</definedName>
    <definedName name="_________M9">#N/A</definedName>
    <definedName name="_________PDG085">#REF!</definedName>
    <definedName name="_________q11">#N/A</definedName>
    <definedName name="_________q15">#N/A</definedName>
    <definedName name="_________q17">#N/A</definedName>
    <definedName name="_________q2">#N/A</definedName>
    <definedName name="_________q3">#N/A</definedName>
    <definedName name="_________q4">#N/A</definedName>
    <definedName name="_________q5">#N/A</definedName>
    <definedName name="_________q6">#N/A</definedName>
    <definedName name="_________q7">#N/A</definedName>
    <definedName name="_________q8">#N/A</definedName>
    <definedName name="_________q9">#N/A</definedName>
    <definedName name="_________S116">#REF!</definedName>
    <definedName name="_________S118">#REF!</definedName>
    <definedName name="_________S119">#REF!</definedName>
    <definedName name="_________S22">#REF!</definedName>
    <definedName name="_________S220">#REF!</definedName>
    <definedName name="_________S330">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_xlfn.BAHTTEXT" hidden="1">#NAME?</definedName>
    <definedName name="________C370000">#REF!</definedName>
    <definedName name="________ew1">#N/A</definedName>
    <definedName name="________fg33">#N/A</definedName>
    <definedName name="________M8">#N/A</definedName>
    <definedName name="________M9">#N/A</definedName>
    <definedName name="________PDG085">#REF!</definedName>
    <definedName name="________q11">#N/A</definedName>
    <definedName name="________q15">#N/A</definedName>
    <definedName name="________q17">#N/A</definedName>
    <definedName name="________q2">#N/A</definedName>
    <definedName name="________q3">#N/A</definedName>
    <definedName name="________q4">#N/A</definedName>
    <definedName name="________q5">#N/A</definedName>
    <definedName name="________q6">#N/A</definedName>
    <definedName name="________q7">#N/A</definedName>
    <definedName name="________q8">#N/A</definedName>
    <definedName name="________q9">#N/A</definedName>
    <definedName name="________S116">#REF!</definedName>
    <definedName name="________S118">#REF!</definedName>
    <definedName name="________S119">#REF!</definedName>
    <definedName name="________S22">#REF!</definedName>
    <definedName name="________S220">#REF!</definedName>
    <definedName name="________S330">#REF!</definedName>
    <definedName name="________SP1">[1]FES!#REF!</definedName>
    <definedName name="________SP10">[1]FES!#REF!</definedName>
    <definedName name="________SP11">[1]FES!#REF!</definedName>
    <definedName name="________SP12">[1]FES!#REF!</definedName>
    <definedName name="________SP13">[1]FES!#REF!</definedName>
    <definedName name="________SP14">[1]FES!#REF!</definedName>
    <definedName name="________SP15">[1]FES!#REF!</definedName>
    <definedName name="________SP16">[1]FES!#REF!</definedName>
    <definedName name="________SP17">[1]FES!#REF!</definedName>
    <definedName name="________SP18">[1]FES!#REF!</definedName>
    <definedName name="________SP19">[1]FES!#REF!</definedName>
    <definedName name="________SP2">[1]FES!#REF!</definedName>
    <definedName name="________SP20">[1]FES!#REF!</definedName>
    <definedName name="________SP3">[1]FES!#REF!</definedName>
    <definedName name="________SP4">[1]FES!#REF!</definedName>
    <definedName name="________SP5">[1]FES!#REF!</definedName>
    <definedName name="________SP7">[1]FES!#REF!</definedName>
    <definedName name="________SP8">[1]FES!#REF!</definedName>
    <definedName name="________SP9">[1]FES!#REF!</definedName>
    <definedName name="________xlfn.BAHTTEXT" hidden="1">#NAME?</definedName>
    <definedName name="_______C370000">#REF!</definedName>
    <definedName name="_______ew1">#N/A</definedName>
    <definedName name="_______fg33">#N/A</definedName>
    <definedName name="_______M8">#N/A</definedName>
    <definedName name="_______M9">#N/A</definedName>
    <definedName name="_______PDG085">#REF!</definedName>
    <definedName name="_______q11">#N/A</definedName>
    <definedName name="_______q15">#N/A</definedName>
    <definedName name="_______q17">#N/A</definedName>
    <definedName name="_______q2">#N/A</definedName>
    <definedName name="_______q3">#N/A</definedName>
    <definedName name="_______q4">#N/A</definedName>
    <definedName name="_______q5">#N/A</definedName>
    <definedName name="_______q6">#N/A</definedName>
    <definedName name="_______q7">#N/A</definedName>
    <definedName name="_______q8">#N/A</definedName>
    <definedName name="_______q9">#N/A</definedName>
    <definedName name="_______S116">#REF!</definedName>
    <definedName name="_______S118">#REF!</definedName>
    <definedName name="_______S119">#REF!</definedName>
    <definedName name="_______S22">#REF!</definedName>
    <definedName name="_______S220">#REF!</definedName>
    <definedName name="_______S330">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xlfn.BAHTTEXT" hidden="1">#NAME?</definedName>
    <definedName name="______C370000">#REF!</definedName>
    <definedName name="______ew1">#N/A</definedName>
    <definedName name="______fg33">#N/A</definedName>
    <definedName name="______M8">#N/A</definedName>
    <definedName name="______M9">#N/A</definedName>
    <definedName name="______PDG085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_S116">#REF!</definedName>
    <definedName name="______S118">#REF!</definedName>
    <definedName name="______S119">#REF!</definedName>
    <definedName name="______S22">#REF!</definedName>
    <definedName name="______S220">#REF!</definedName>
    <definedName name="______S33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xlfn.BAHTTEXT" hidden="1">#NAME?</definedName>
    <definedName name="_____C370000">#REF!</definedName>
    <definedName name="_____ew1">#N/A</definedName>
    <definedName name="_____fg33">#N/A</definedName>
    <definedName name="_____kr3">#REF!</definedName>
    <definedName name="_____M8">#N/A</definedName>
    <definedName name="_____M9">#N/A</definedName>
    <definedName name="_____PDG085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_RA1">#REF!</definedName>
    <definedName name="_____RA2">#REF!</definedName>
    <definedName name="_____RA3">#REF!</definedName>
    <definedName name="_____RB1">#REF!</definedName>
    <definedName name="_____RB2">#REF!</definedName>
    <definedName name="_____RB3">#REF!</definedName>
    <definedName name="_____RCC1">#REF!</definedName>
    <definedName name="_____RCC2">#REF!</definedName>
    <definedName name="_____RCC3">#REF!</definedName>
    <definedName name="_____S116">#REF!</definedName>
    <definedName name="_____S118">#REF!</definedName>
    <definedName name="_____S119">#REF!</definedName>
    <definedName name="_____S22">#REF!</definedName>
    <definedName name="_____S220">#REF!</definedName>
    <definedName name="_____S33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xlfn.BAHTTEXT" hidden="1">#NAME?</definedName>
    <definedName name="____C370000">#REF!</definedName>
    <definedName name="____ew1">#N/A</definedName>
    <definedName name="____fg33">#N/A</definedName>
    <definedName name="____kr3">#REF!</definedName>
    <definedName name="____M8">#N/A</definedName>
    <definedName name="____M9">#N/A</definedName>
    <definedName name="____PDG085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RA1">#REF!</definedName>
    <definedName name="____RA2">#REF!</definedName>
    <definedName name="____RA3">#REF!</definedName>
    <definedName name="____RB1">#REF!</definedName>
    <definedName name="____RB2">#REF!</definedName>
    <definedName name="____RB3">#REF!</definedName>
    <definedName name="____RCC1">#REF!</definedName>
    <definedName name="____RCC2">#REF!</definedName>
    <definedName name="____RCC3">#REF!</definedName>
    <definedName name="____S116">#REF!</definedName>
    <definedName name="____S118">#REF!</definedName>
    <definedName name="____S119">#REF!</definedName>
    <definedName name="____S22">#REF!</definedName>
    <definedName name="____S220">#REF!</definedName>
    <definedName name="____S330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xlfn.BAHTTEXT" hidden="1">#NAME?</definedName>
    <definedName name="___C370000">#REF!</definedName>
    <definedName name="___ew1">#N/A</definedName>
    <definedName name="___fg33">#N/A</definedName>
    <definedName name="___kr3">#REF!</definedName>
    <definedName name="___M8">#N/A</definedName>
    <definedName name="___M9">#N/A</definedName>
    <definedName name="___PDG085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1">#REF!</definedName>
    <definedName name="___RA2">#REF!</definedName>
    <definedName name="___RA3">#REF!</definedName>
    <definedName name="___RB1">#REF!</definedName>
    <definedName name="___RB2">#REF!</definedName>
    <definedName name="___RB3">#REF!</definedName>
    <definedName name="___RCC1">#REF!</definedName>
    <definedName name="___RCC2">#REF!</definedName>
    <definedName name="___RCC3">#REF!</definedName>
    <definedName name="___S116">#REF!</definedName>
    <definedName name="___S118">#REF!</definedName>
    <definedName name="___S119">#REF!</definedName>
    <definedName name="___S22">#REF!</definedName>
    <definedName name="___S220">#REF!</definedName>
    <definedName name="___S33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xlfn.BAHTTEXT" hidden="1">#NAME?</definedName>
    <definedName name="__123Graph_A" hidden="1">[2]Кедровский!#REF!</definedName>
    <definedName name="__123Graph_AGraph1" hidden="1">[2]Кедровский!#REF!</definedName>
    <definedName name="__123Graph_AGraph2" hidden="1">[2]Кедровский!#REF!</definedName>
    <definedName name="__123Graph_AGraph3" hidden="1">[2]Кедровский!#REF!</definedName>
    <definedName name="__123Graph_AGraph4" hidden="1">[2]Кедровский!#REF!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" hidden="1">[2]Кедровский!#REF!</definedName>
    <definedName name="__123Graph_XGraph1" hidden="1">[2]Кедровский!#REF!</definedName>
    <definedName name="__123Graph_XGraph2" hidden="1">[2]Кедровский!#REF!</definedName>
    <definedName name="__123Graph_XGraph3" hidden="1">[2]Кедровский!#REF!</definedName>
    <definedName name="__123Graph_XGraph4" hidden="1">[2]Кедровский!#REF!</definedName>
    <definedName name="__C370000">#REF!</definedName>
    <definedName name="__ew1">#N/A</definedName>
    <definedName name="__fg33">#N/A</definedName>
    <definedName name="__IntlFixup" hidden="1">TRUE</definedName>
    <definedName name="__kr3">#REF!</definedName>
    <definedName name="__M8">#N/A</definedName>
    <definedName name="__M9">#N/A</definedName>
    <definedName name="__PDG085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RA1">#REF!</definedName>
    <definedName name="__RA2">#REF!</definedName>
    <definedName name="__RA3">#REF!</definedName>
    <definedName name="__RB1">#REF!</definedName>
    <definedName name="__RB2">#REF!</definedName>
    <definedName name="__RB3">#REF!</definedName>
    <definedName name="__RCC1">#REF!</definedName>
    <definedName name="__RCC2">#REF!</definedName>
    <definedName name="__RCC3">#REF!</definedName>
    <definedName name="__S116">#REF!</definedName>
    <definedName name="__S118">#REF!</definedName>
    <definedName name="__S119">#REF!</definedName>
    <definedName name="__S22">#REF!</definedName>
    <definedName name="__S220">#REF!</definedName>
    <definedName name="__S330">#REF!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xlfn.BAHTTEXT" hidden="1">#NAME?</definedName>
    <definedName name="__уц2">#N/A</definedName>
    <definedName name="_001">#REF!</definedName>
    <definedName name="_123Graph_XGraph4" hidden="1">#REF!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ew1">#N/A</definedName>
    <definedName name="_F">#REF!</definedName>
    <definedName name="_fg33">#N/A</definedName>
    <definedName name="_kr3">#REF!</definedName>
    <definedName name="_M8">#N/A</definedName>
    <definedName name="_M9">#N/A</definedName>
    <definedName name="_PDG085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5009_____">'[5]Справочный счет за 2006'!#REF!</definedName>
    <definedName name="_R5012_______________">'[5]Справочный счет за 2006'!#REF!</definedName>
    <definedName name="_R5171">'[5]Справочный счет за 2006'!#REF!</definedName>
    <definedName name="_RA1">#REF!</definedName>
    <definedName name="_RA2">#REF!</definedName>
    <definedName name="_RA3">#REF!</definedName>
    <definedName name="_RB1">#REF!</definedName>
    <definedName name="_RB2">#REF!</definedName>
    <definedName name="_RB3">#REF!</definedName>
    <definedName name="_RCC1">#REF!</definedName>
    <definedName name="_RCC2">#REF!</definedName>
    <definedName name="_RCC3">#REF!</definedName>
    <definedName name="_S116">#REF!</definedName>
    <definedName name="_S118">#REF!</definedName>
    <definedName name="_S119">#REF!</definedName>
    <definedName name="_S22">#REF!</definedName>
    <definedName name="_S220">#REF!</definedName>
    <definedName name="_S330">#REF!</definedName>
    <definedName name="_SP1">[6]FES!#REF!</definedName>
    <definedName name="_SP10">[6]FES!#REF!</definedName>
    <definedName name="_SP11">[6]FES!#REF!</definedName>
    <definedName name="_SP12">[6]FES!#REF!</definedName>
    <definedName name="_SP13">[6]FES!#REF!</definedName>
    <definedName name="_SP14">[6]FES!#REF!</definedName>
    <definedName name="_SP15">[6]FES!#REF!</definedName>
    <definedName name="_SP16">[6]FES!#REF!</definedName>
    <definedName name="_SP17">[6]FES!#REF!</definedName>
    <definedName name="_SP18">[6]FES!#REF!</definedName>
    <definedName name="_SP19">[6]FES!#REF!</definedName>
    <definedName name="_SP2">[6]FES!#REF!</definedName>
    <definedName name="_SP20">[6]FES!#REF!</definedName>
    <definedName name="_SP3">[6]FES!#REF!</definedName>
    <definedName name="_SP4">[6]FES!#REF!</definedName>
    <definedName name="_SP5">[6]FES!#REF!</definedName>
    <definedName name="_SP7">[6]FES!#REF!</definedName>
    <definedName name="_SP8">[6]FES!#REF!</definedName>
    <definedName name="_SP9">[6]FES!#REF!</definedName>
    <definedName name="_Версия">#REF!</definedName>
    <definedName name="_ИмяФайла">#REF!</definedName>
    <definedName name="_Отчет">#REF!</definedName>
    <definedName name="_Период">#REF!</definedName>
    <definedName name="_Предприятие">#REF!</definedName>
    <definedName name="_xlnm._FilterDatabase" localSheetId="0" hidden="1">Лист1!$A$5:$AY$76</definedName>
    <definedName name="_xlnm._FilterDatabase" hidden="1">#REF!</definedName>
    <definedName name="a">#N/A</definedName>
    <definedName name="aa">#N/A</definedName>
    <definedName name="aaaaa">#N/A</definedName>
    <definedName name="aaaaa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reaLosses">'[7]св. о.'!$F$8</definedName>
    <definedName name="asd">#N/A</definedName>
    <definedName name="asdd">#N/A</definedName>
    <definedName name="b">#N/A</definedName>
    <definedName name="B490_02">'[8]УФ-61'!#REF!</definedName>
    <definedName name="Balance_Sheet">#REF!</definedName>
    <definedName name="bbbbb">[9]!USD/1.701</definedName>
    <definedName name="bbbbbb">#N/A</definedName>
    <definedName name="Beg_Bal">#REF!</definedName>
    <definedName name="BilateralConUpSize">[7]ДДКП!$E$10</definedName>
    <definedName name="BilateralRegVolume">[7]ДДКП!$C$10</definedName>
    <definedName name="BSMG">'[7]св. о.'!$D$8</definedName>
    <definedName name="Button_130">"can270398v2t05_Выпуск__реализация__запасы_Таблица"</definedName>
    <definedName name="BuyDPPVolume">'[7]св. о.'!$AB$8</definedName>
    <definedName name="BuyVolume">#REF!</definedName>
    <definedName name="Byoudjet">#REF!</definedName>
    <definedName name="CAcceptedVolume">[7]ДДКП!$D$10</definedName>
    <definedName name="calculations">#REF!</definedName>
    <definedName name="Capital_Purchases">#REF!</definedName>
    <definedName name="CashFlow">'[10]Master Cashflows - Contractual'!#REF!</definedName>
    <definedName name="cd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mpO">#N/A</definedName>
    <definedName name="CompO1">#N/A</definedName>
    <definedName name="CompOt">#N/A</definedName>
    <definedName name="CompOt1">#N/A</definedName>
    <definedName name="CompOt2">#N/A</definedName>
    <definedName name="CompOtq">#N/A</definedName>
    <definedName name="CompRas">#N/A</definedName>
    <definedName name="CompRAss">#N/A</definedName>
    <definedName name="ComRas1">#N/A</definedName>
    <definedName name="copies">[11]!copies</definedName>
    <definedName name="Copppp">#N/A</definedName>
    <definedName name="Coût_Assistance_technique_1998">[9]!NotesHyp</definedName>
    <definedName name="CPercent">[7]ДДКП!$O$10</definedName>
    <definedName name="csDesignMode">1</definedName>
    <definedName name="CSpotVolume">[7]ДДКП!$G$10</definedName>
    <definedName name="CSumBilateralVolume">[7]ДДКП!$F$10</definedName>
    <definedName name="ct">#N/A</definedName>
    <definedName name="curs">#REF!</definedName>
    <definedName name="D">#REF!</definedName>
    <definedName name="d_r">#REF!</definedName>
    <definedName name="da">#REF!</definedName>
    <definedName name="Data">#REF!</definedName>
    <definedName name="dd">#N/A</definedName>
    <definedName name="ddd">#N/A</definedName>
    <definedName name="dddd">#N/A</definedName>
    <definedName name="dddddd">#N/A</definedName>
    <definedName name="ddddddddd">#N/A</definedName>
    <definedName name="del">#REF!</definedName>
    <definedName name="Depreciation_Schedule">#REF!</definedName>
    <definedName name="dfds">#N/A</definedName>
    <definedName name="dffghghjhj">#N/A</definedName>
    <definedName name="dfg">#N/A</definedName>
    <definedName name="DM">[9]!USD/1.701</definedName>
    <definedName name="DMRUR">#REF!</definedName>
    <definedName name="Doh_Август">'[12]Перечень корректировок'!#REF!</definedName>
    <definedName name="Doh_Апрель">'[12]Перечень корректировок'!#REF!</definedName>
    <definedName name="Doh_Декабрь">'[12]Перечень корректировок'!#REF!</definedName>
    <definedName name="Doh_Июль">'[12]Перечень корректировок'!#REF!</definedName>
    <definedName name="Doh_Июнь">'[12]Перечень корректировок'!#REF!</definedName>
    <definedName name="Doh_Май">'[12]Перечень корректировок'!#REF!</definedName>
    <definedName name="Doh_Март">'[12]Перечень корректировок'!#REF!</definedName>
    <definedName name="Doh_Ноябрь">'[12]Перечень корректировок'!#REF!</definedName>
    <definedName name="Doh_Октябрь">'[12]Перечень корректировок'!#REF!</definedName>
    <definedName name="Doh_Сентябрь">'[12]Перечень корректировок'!#REF!</definedName>
    <definedName name="Doh_Февраль">'[12]Перечень корректировок'!#REF!</definedName>
    <definedName name="Doh_Январь">'[12]Перечень корректировок'!#REF!</definedName>
    <definedName name="DPPRegVolume">'[7]св. о.'!$S$8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e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Bal">#REF!</definedName>
    <definedName name="ew">#N/A</definedName>
    <definedName name="eww">#N/A</definedName>
    <definedName name="Excel_BuiltIn__FilterDatabase_8">#REF!</definedName>
    <definedName name="Excel_BuiltIn_Print_Area_14">'[13]кредитный план'!#REF!</definedName>
    <definedName name="Excel_BuiltIn_Print_Titles_14">'[13]кредитный план'!#REF!</definedName>
    <definedName name="Expas">#REF!</definedName>
    <definedName name="export_year">#REF!</definedName>
    <definedName name="Extra_Pay">#REF!</definedName>
    <definedName name="F">#REF!</definedName>
    <definedName name="fdc">#N/A</definedName>
    <definedName name="fff">#REF!</definedName>
    <definedName name="fffff">#REF!</definedName>
    <definedName name="ffgy">#N/A</definedName>
    <definedName name="fg">#N/A</definedName>
    <definedName name="Financing_Activities">#REF!</definedName>
    <definedName name="first">'[12]Перечень корректировок'!#REF!</definedName>
    <definedName name="first_998">'[12]Перечень корректировок'!#REF!</definedName>
    <definedName name="first_998_Add">'[12]Перечень корректировок'!#REF!</definedName>
    <definedName name="first_999">'[12]Перечень корректировок'!#REF!</definedName>
    <definedName name="first_999_Add">'[12]Перечень корректировок'!#REF!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FullVolume">#REF!</definedName>
    <definedName name="G">[9]!USD/1.701</definedName>
    <definedName name="GAcceptedVolume">[7]ДДКП!$K$10</definedName>
    <definedName name="gg">#REF!</definedName>
    <definedName name="gggg">#N/A</definedName>
    <definedName name="ggggggggggg">[14]!ggggggggggg</definedName>
    <definedName name="gh">#N/A</definedName>
    <definedName name="ghghgh">#N/A</definedName>
    <definedName name="ghghghgh">#N/A</definedName>
    <definedName name="gjgfjg">#N/A</definedName>
    <definedName name="gkyf">#N/A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oIncomeChart1">#N/A</definedName>
    <definedName name="gran1">#REF!</definedName>
    <definedName name="gran10">#REF!</definedName>
    <definedName name="gran2">#REF!</definedName>
    <definedName name="gran3">#REF!</definedName>
    <definedName name="gran4">#REF!</definedName>
    <definedName name="gran5">#REF!</definedName>
    <definedName name="gran6">#REF!</definedName>
    <definedName name="gran7">#REF!</definedName>
    <definedName name="gran8">#REF!</definedName>
    <definedName name="gran9">#REF!</definedName>
    <definedName name="HEADER_BOTTOM">6</definedName>
    <definedName name="HEADER_BOTTOM_1">#N/A</definedName>
    <definedName name="Header_Row">ROW(#REF!)</definedName>
    <definedName name="hh">[9]!USD/1.701</definedName>
    <definedName name="hhhh">#N/A</definedName>
    <definedName name="hhjkl">#N/A</definedName>
    <definedName name="iii">kk/1.81</definedName>
    <definedName name="iiii">kk/1.81</definedName>
    <definedName name="iiioopp">#N/A</definedName>
    <definedName name="IncludedDPPVolume">'[7]св. о.'!$V$8</definedName>
    <definedName name="IncludedGenDPPVolume">'[7]св. о.'!$AA$8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Interval1">#REF!</definedName>
    <definedName name="Interval10">#REF!</definedName>
    <definedName name="Interval11">#REF!</definedName>
    <definedName name="Interval12">#REF!</definedName>
    <definedName name="Interval13">#REF!</definedName>
    <definedName name="Interval14">#REF!</definedName>
    <definedName name="Interval15">#REF!</definedName>
    <definedName name="Interval16">#REF!</definedName>
    <definedName name="Interval17">#REF!</definedName>
    <definedName name="Interval18">#REF!</definedName>
    <definedName name="Interval19">#REF!</definedName>
    <definedName name="Interval2">#REF!</definedName>
    <definedName name="Interval20">#REF!</definedName>
    <definedName name="Interval21">#REF!</definedName>
    <definedName name="Interval22">#REF!</definedName>
    <definedName name="Interval23">#REF!</definedName>
    <definedName name="Interval24">#REF!</definedName>
    <definedName name="Interval3">#REF!</definedName>
    <definedName name="Interval4">#REF!</definedName>
    <definedName name="Interval5">#REF!</definedName>
    <definedName name="Interval6">#REF!</definedName>
    <definedName name="Interval7">#REF!</definedName>
    <definedName name="Interval8">#REF!</definedName>
    <definedName name="Interval9">#REF!</definedName>
    <definedName name="IR_0">#REF!</definedName>
    <definedName name="IR_1">#REF!</definedName>
    <definedName name="IR_11">#REF!</definedName>
    <definedName name="IR0">#REF!</definedName>
    <definedName name="j">#N/A</definedName>
    <definedName name="jhggf">#N/A</definedName>
    <definedName name="jiooi">#N/A</definedName>
    <definedName name="jjjjj">#N/A</definedName>
    <definedName name="jjjjjj">#N/A</definedName>
    <definedName name="k">#N/A</definedName>
    <definedName name="kk">#N/A</definedName>
    <definedName name="kkk">[14]!kkk</definedName>
    <definedName name="klhlkhlkhlhlkhlkhlkhl">#N/A</definedName>
    <definedName name="kolmakov">#N/A</definedName>
    <definedName name="kr3_pr">#REF!</definedName>
    <definedName name="kr3_tek">#REF!</definedName>
    <definedName name="kr4_pr">#REF!</definedName>
    <definedName name="kr4_tek">#REF!</definedName>
    <definedName name="kurs">#REF!</definedName>
    <definedName name="Kзаявки">'[7]Узл. цены'!$A$52</definedName>
    <definedName name="lang">[15]lang!$A$6</definedName>
    <definedName name="Language">[16]Main!$B$21</definedName>
    <definedName name="Last_Row">'[12]Перечень корректировок'!#REF!</definedName>
    <definedName name="libir6m">#REF!</definedName>
    <definedName name="limcount" hidden="1">1</definedName>
    <definedName name="lkbljbkljvikvcjkhcujgxuj">#N/A</definedName>
    <definedName name="LME">#REF!</definedName>
    <definedName name="Loan_Amount">#REF!</definedName>
    <definedName name="Loan_Start">#REF!</definedName>
    <definedName name="Loan_Years">#REF!</definedName>
    <definedName name="Losses">#REF!</definedName>
    <definedName name="mamamia">#REF!</definedName>
    <definedName name="MarketAreaLosses">#REF!</definedName>
    <definedName name="MIN_Greg">#REF!</definedName>
    <definedName name="mm">#N/A</definedName>
    <definedName name="mmmmmmmm">#N/A</definedName>
    <definedName name="Moeuvre">[17]Personnel!#REF!</definedName>
    <definedName name="n">[14]!n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NumberStat">#REF!</definedName>
    <definedName name="o">#N/A</definedName>
    <definedName name="ok">[18]Контроль!$E$1</definedName>
    <definedName name="ooo">#N/A</definedName>
    <definedName name="ORP">'[7]св. о.'!$P$8</definedName>
    <definedName name="ORPLosses">'[7]св. о.'!$Q$8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'[19]16'!$E$15:$I$16,'[19]16'!$E$18:$I$20,'[19]16'!$E$23:$I$23,'[19]16'!$E$26:$I$26,'[19]16'!$E$29:$I$29,'[19]16'!$E$32:$I$32,'[19]16'!$E$35:$I$35,'[19]16'!$B$34,'[19]16'!$B$37</definedName>
    <definedName name="P1_SCOPE_17_PRT" hidden="1">'[19]17'!$E$13:$H$21,'[19]17'!$J$9:$J$11,'[19]17'!$J$13:$J$21,'[19]17'!$E$24:$H$26,'[19]17'!$E$28:$H$36,'[19]17'!$J$24:$M$26,'[19]17'!$J$28:$M$36,'[19]17'!$E$39:$H$41</definedName>
    <definedName name="P1_SCOPE_4_PRT" hidden="1">'[19]4'!$F$23:$I$23,'[19]4'!$F$25:$I$25,'[19]4'!$F$27:$I$31,'[19]4'!$K$14:$N$20,'[19]4'!$K$23:$N$23,'[19]4'!$K$25:$N$25,'[19]4'!$K$27:$N$31,'[19]4'!$P$14:$S$20,'[19]4'!$P$23:$S$23</definedName>
    <definedName name="P1_SCOPE_5_PRT" hidden="1">'[19]5'!$F$23:$I$23,'[19]5'!$F$25:$I$25,'[19]5'!$F$27:$I$31,'[19]5'!$K$14:$N$21,'[19]5'!$K$23:$N$23,'[19]5'!$K$25:$N$25,'[19]5'!$K$27:$N$31,'[19]5'!$P$14:$S$21,'[19]5'!$P$23:$S$23</definedName>
    <definedName name="P1_SCOPE_F1_PRT" hidden="1">'[19]Ф-1 (для АО-энерго)'!$D$74:$E$84,'[19]Ф-1 (для АО-энерго)'!$D$71:$E$72,'[19]Ф-1 (для АО-энерго)'!$D$66:$E$69,'[19]Ф-1 (для АО-энерго)'!$D$61:$E$64</definedName>
    <definedName name="P1_SCOPE_F2_PRT" hidden="1">'[19]Ф-2 (для АО-энерго)'!$G$56,'[19]Ф-2 (для АО-энерго)'!$E$55:$E$56,'[19]Ф-2 (для АО-энерго)'!$F$55:$G$55,'[19]Ф-2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[19]перекрестка!$H$15:$H$19,[19]перекрестка!$H$21:$H$25,[19]перекрестка!$J$14:$J$25,[19]перекрестка!$K$15:$K$19,[19]перекрестка!$K$21:$K$25</definedName>
    <definedName name="P1_SCOPE_SV_LD" hidden="1">#REF!,#REF!,#REF!,#REF!,#REF!,#REF!,#REF!</definedName>
    <definedName name="P1_SCOPE_SV_LD1" hidden="1">[19]свод!$E$70:$M$79,[19]свод!$E$81:$M$81,[19]свод!$E$83:$M$88,[19]свод!$E$90:$M$90,[19]свод!$E$92:$M$96,[19]свод!$E$98:$M$98,[19]свод!$E$101:$M$102</definedName>
    <definedName name="P1_SCOPE_SV_PRT" hidden="1">[19]свод!$E$23:$H$26,[19]свод!$E$28:$I$29,[19]свод!$E$32:$I$36,[19]свод!$E$38:$I$40,[19]свод!$E$42:$I$53,[19]свод!$E$55:$I$56,[19]свод!$E$58:$I$63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'[19]16'!$E$38:$I$38,'[19]16'!$E$41:$I$41,'[19]16'!$E$45:$I$47,'[19]16'!$E$49:$I$49,'[19]16'!$E$53:$I$54,'[19]16'!$E$56:$I$57,'[19]16'!$E$59:$I$59,'[19]16'!$E$9:$I$13</definedName>
    <definedName name="P2_SCOPE_4_PRT" hidden="1">'[19]4'!$P$25:$S$25,'[19]4'!$P$27:$S$31,'[19]4'!$U$14:$X$20,'[19]4'!$U$23:$X$23,'[19]4'!$U$25:$X$25,'[19]4'!$U$27:$X$31,'[19]4'!$Z$14:$AC$20,'[19]4'!$Z$23:$AC$23,'[19]4'!$Z$25:$AC$25</definedName>
    <definedName name="P2_SCOPE_5_PRT" hidden="1">'[19]5'!$P$25:$S$25,'[19]5'!$P$27:$S$31,'[19]5'!$U$14:$X$21,'[19]5'!$U$23:$X$23,'[19]5'!$U$25:$X$25,'[19]5'!$U$27:$X$31,'[19]5'!$Z$14:$AC$21,'[19]5'!$Z$23:$AC$23,'[19]5'!$Z$25:$AC$25</definedName>
    <definedName name="P2_SCOPE_F1_PRT" hidden="1">'[19]Ф-1 (для АО-энерго)'!$D$56:$E$59,'[19]Ф-1 (для АО-энерго)'!$D$34:$E$50,'[19]Ф-1 (для АО-энерго)'!$D$32:$E$32,'[19]Ф-1 (для АО-энерго)'!$D$23:$E$30</definedName>
    <definedName name="P2_SCOPE_F2_PRT" hidden="1">'[19]Ф-2 (для АО-энерго)'!$D$52:$G$54,'[19]Ф-2 (для АО-энерго)'!$C$21:$E$42,'[19]Ф-2 (для АО-энерго)'!$A$12:$E$12,'[19]Ф-2 (для АО-энерго)'!$C$8:$E$11</definedName>
    <definedName name="P2_SCOPE_PER_PRT" hidden="1">[19]перекрестка!$N$14:$N$25,[19]перекрестка!$N$27:$N$31,[19]перекрестка!$J$27:$K$31,[19]перекрестка!$F$27:$H$31,[19]перекрестка!$F$33:$H$37</definedName>
    <definedName name="P2_SCOPE_SV_PRT" hidden="1">[19]свод!$E$72:$I$79,[19]свод!$E$81:$I$81,[19]свод!$E$85:$H$88,[19]свод!$E$90:$I$90,[19]свод!$E$107:$I$112,[19]свод!$E$114:$I$117,[19]свод!$E$124:$H$127</definedName>
    <definedName name="P3_SCOPE_F1_PRT" hidden="1">'[19]Ф-1 (для АО-энерго)'!$E$16:$E$17,'[19]Ф-1 (для АО-энерго)'!$C$4:$D$4,'[19]Ф-1 (для АО-энерго)'!$C$7:$E$10,'[19]Ф-1 (для АО-энерго)'!$A$11:$E$11</definedName>
    <definedName name="P3_SCOPE_PER_PRT" hidden="1">[19]перекрестка!$J$33:$K$37,[19]перекрестка!$N$33:$N$37,[19]перекрестка!$F$39:$H$43,[19]перекрестка!$J$39:$K$43,[19]перекрестка!$N$39:$N$43</definedName>
    <definedName name="P3_SCOPE_SV_PRT" hidden="1">[19]свод!$D$135:$G$135,[19]свод!$I$135:$I$141,[19]свод!$H$137:$H$141,[19]свод!$D$138:$G$141,[19]свод!$E$15:$I$16,[19]свод!$E$120:$I$121,[19]свод!$E$18:$I$19</definedName>
    <definedName name="P4_SCOPE_F1_PRT" hidden="1">'[19]Ф-1 (для АО-энерго)'!$C$13:$E$13,'[19]Ф-1 (для АО-энерго)'!$A$14:$E$14,'[19]Ф-1 (для АО-энерго)'!$C$23:$C$50,'[19]Ф-1 (для АО-энерго)'!$C$54:$C$95</definedName>
    <definedName name="P4_SCOPE_PER_PRT" hidden="1">[19]перекрестка!$F$45:$H$49,[19]перекрестка!$J$45:$K$49,[19]перекрестка!$N$45:$N$49,[19]перекрестка!$F$53:$G$64,[19]перекрестка!$H$54:$H$58</definedName>
    <definedName name="P5_SCOPE_PER_PRT" hidden="1">[19]перекрестка!$H$60:$H$64,[19]перекрестка!$J$53:$J$64,[19]перекрестка!$K$54:$K$58,[19]перекрестка!$K$60:$K$64,[19]перекрестка!$N$53:$N$64</definedName>
    <definedName name="P6_SCOPE_PER_PRT" hidden="1">[19]перекрестка!$F$66:$H$70,[19]перекрестка!$J$66:$K$70,[19]перекрестка!$N$66:$N$70,[19]перекрестка!$F$72:$H$76,[19]перекрестка!$J$72:$K$76</definedName>
    <definedName name="P7_SCOPE_PER_PRT" hidden="1">[19]перекрестка!$N$72:$N$76,[19]перекрестка!$F$78:$H$82,[19]перекрестка!$J$78:$K$82,[19]перекрестка!$N$78:$N$82,[19]перекрестка!$F$84:$H$88</definedName>
    <definedName name="P8_SCOPE_PER_PRT" hidden="1">[19]перекрестка!$J$84:$K$88,[19]перекрестка!$N$84:$N$88,[19]перекрестка!$F$14:$G$25,P1_SCOPE_PER_PRT,P2_SCOPE_PER_PRT,P3_SCOPE_PER_PRT,P4_SCOPE_PER_PRT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[17]Personnel!#REF!</definedName>
    <definedName name="PDG">#REF!</definedName>
    <definedName name="PdgeccMO">#REF!</definedName>
    <definedName name="PeffecBud">#REF!</definedName>
    <definedName name="Peffectif">#REF!</definedName>
    <definedName name="PeffectifA">#REF!</definedName>
    <definedName name="Personal">'[20]6 Списки'!$A$2:$A$20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L_ENG">#REF!</definedName>
    <definedName name="PL_RUS">#REF!</definedName>
    <definedName name="Pmainoeuvre">#REF!</definedName>
    <definedName name="PMAXSO">#REF!</definedName>
    <definedName name="PMIN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'[21]2001'!#REF!</definedName>
    <definedName name="popamia">#REF!</definedName>
    <definedName name="pp">#REF!</definedName>
    <definedName name="PPO">#REF!</definedName>
    <definedName name="PPORU">'[7]св. о.'!$I$8</definedName>
    <definedName name="PPOVolume">#REF!</definedName>
    <definedName name="PPSO">'[7]св. о.'!$C$8</definedName>
    <definedName name="p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t_Area_Reset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ject">[22]Списки!$B$2:$B$21</definedName>
    <definedName name="promd_Запрос_с_16_по_19">#REF!</definedName>
    <definedName name="qaz">#N/A</definedName>
    <definedName name="qq">[9]!USD/1.701</definedName>
    <definedName name="qqqq">#REF!</definedName>
    <definedName name="qqqqq">#REF!</definedName>
    <definedName name="qqqqqqqq">#REF!</definedName>
    <definedName name="QryRowStr_End_1.5">#N/A</definedName>
    <definedName name="QryRowStr_Start_1.5">#N/A</definedName>
    <definedName name="QryRowStrCount">2</definedName>
    <definedName name="r_pr">#REF!</definedName>
    <definedName name="R_r">#REF!</definedName>
    <definedName name="r_tek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D">#REF!</definedName>
    <definedName name="Receipts_and_Disbursements">#REF!</definedName>
    <definedName name="RegBuyVolume">'[7]св. о.'!$AD$7</definedName>
    <definedName name="RegDPPCorrectVolume">'[7]св. о.'!$T$8</definedName>
    <definedName name="RegGenDPPCorrectVolume">'[7]св. о.'!$Y$8</definedName>
    <definedName name="RegGenDPPVolume">'[7]св. о.'!$X$8</definedName>
    <definedName name="RegSellVolume">'[7]св. о.'!$AE$7</definedName>
    <definedName name="Rent_and_Taxes">#REF!</definedName>
    <definedName name="Resnatur">#REF!</definedName>
    <definedName name="Resnatur2">#REF!</definedName>
    <definedName name="rghh">#N/A</definedName>
    <definedName name="rr">#N/A</definedName>
    <definedName name="RSVolum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ldo">#REF!</definedName>
    <definedName name="sansnom">[9]!NotesHyp</definedName>
    <definedName name="sch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PRT">'[19]17'!$J$39:$M$41,'[19]17'!$E$43:$H$51,'[19]17'!$J$43:$M$51,'[19]17'!$E$54:$H$56,'[19]17'!$E$58:$H$66,'[19]17'!$E$69:$M$81,'[19]17'!$E$9:$H$11,P1_SCOPE_17_PRT</definedName>
    <definedName name="SCOPE_24_LD">'[19]24'!$E$8:$J$47,'[19]24'!$E$49:$J$66</definedName>
    <definedName name="SCOPE_24_PRT">'[19]24'!$E$41:$I$41,'[19]24'!$E$34:$I$34,'[19]24'!$E$36:$I$36,'[19]24'!$E$43:$I$43</definedName>
    <definedName name="SCOPE_25_PRT">'[19]25'!$E$20:$I$20,'[19]25'!$E$34:$I$34,'[19]25'!$E$41:$I$41,'[19]25'!$E$8:$I$10</definedName>
    <definedName name="SCOPE_4_PRT">'[19]4'!$Z$27:$AC$31,'[19]4'!$F$14:$I$20,P1_SCOPE_4_PRT,P2_SCOPE_4_PRT</definedName>
    <definedName name="SCOPE_5_PRT">'[19]5'!$Z$27:$AC$31,'[19]5'!$F$14:$I$21,P1_SCOPE_5_PRT,P2_SCOPE_5_PRT</definedName>
    <definedName name="SCOPE_F1_PRT">'[19]Ф-1 (для АО-энерго)'!$D$86:$E$95,P1_SCOPE_F1_PRT,P2_SCOPE_F1_PRT,P3_SCOPE_F1_PRT,P4_SCOPE_F1_PRT</definedName>
    <definedName name="SCOPE_F2_PRT">'[19]Ф-2 (для АО-энерго)'!$C$5:$D$5,'[19]Ф-2 (для АО-энерго)'!$C$52:$C$57,'[19]Ф-2 (для АО-энерго)'!$D$57:$G$57,P1_SCOPE_F2_PRT,P2_SCOPE_F2_PRT</definedName>
    <definedName name="SCOPE_PER_PRT">P5_SCOPE_PER_PRT,P6_SCOPE_PER_PRT,P7_SCOPE_PER_PRT,P8_SCOPE_PER_PRT</definedName>
    <definedName name="SCOPE_SPR_PRT">[19]Справочники!$D$21:$J$22,[19]Справочники!$E$13:$I$14,[19]Справочники!$F$27:$H$28</definedName>
    <definedName name="SCOPE_SV_LD1">[19]свод!$E$104:$M$104,[19]свод!$E$106:$M$117,[19]свод!$E$120:$M$121,[19]свод!$E$123:$M$127,[19]свод!$E$10:$M$68,P1_SCOPE_SV_LD1</definedName>
    <definedName name="SCOPE_SV_PRT">P1_SCOPE_SV_PRT,P2_SCOPE_SV_PRT,P3_SCOPE_SV_PRT</definedName>
    <definedName name="second">'[12]Перечень корректировок'!#REF!</definedName>
    <definedName name="second_998">'[12]Перечень корректировок'!#REF!</definedName>
    <definedName name="second_998_Add">'[12]Перечень корректировок'!#REF!</definedName>
    <definedName name="second_999">'[12]Перечень корректировок'!#REF!</definedName>
    <definedName name="second_999_Add">'[12]Перечень корректировок'!#REF!</definedName>
    <definedName name="SellDppVolume">'[7]св. о.'!$W$8</definedName>
    <definedName name="SellVolume">'[7]св. о.'!$R$8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ap">MATCH(0.01,End_Bal,-1)+1</definedName>
    <definedName name="shit">#N/A</definedName>
    <definedName name="SMappros">[23]SMetstrait!$B$6:$W$57,[23]SMetstrait!$B$59:$W$113</definedName>
    <definedName name="Soude">#REF!</definedName>
    <definedName name="SoudeP97">#REF!</definedName>
    <definedName name="SPPO">'[7]св. о.'!$J$8</definedName>
    <definedName name="SPPOVolume">#REF!</definedName>
    <definedName name="ssss">#N/A</definedName>
    <definedName name="ssssssss">#N/A</definedName>
    <definedName name="ssssssssssssss">#N/A</definedName>
    <definedName name="SSTPMAX">#REF!</definedName>
    <definedName name="SSTVolume">#REF!</definedName>
    <definedName name="Staffing_Plan_1">#REF!</definedName>
    <definedName name="Staffing_Plan_2">#REF!</definedName>
    <definedName name="Stat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SVERKA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t_year">#REF!</definedName>
    <definedName name="T1_">#REF!</definedName>
    <definedName name="T2_">#REF!</definedName>
    <definedName name="TARGET">[24]TEHSHEET!$I$42:$I$45</definedName>
    <definedName name="temp">#N/A</definedName>
    <definedName name="TempVolume">#REF!</definedName>
    <definedName name="test">#N/A</definedName>
    <definedName name="test2">#N/A</definedName>
    <definedName name="TG">#REF!</definedName>
    <definedName name="third">'[12]Перечень корректировок'!#REF!</definedName>
    <definedName name="third_998">'[12]Перечень корректировок'!#REF!</definedName>
    <definedName name="third_998_Add">'[12]Перечень корректировок'!#REF!</definedName>
    <definedName name="third_999">'[12]Перечень корректировок'!#REF!</definedName>
    <definedName name="third_999_Add">'[12]Перечень корректировок'!#REF!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Pay">#REF!</definedName>
    <definedName name="Total_Payment">Scheduled_Payment+Extra_Payment</definedName>
    <definedName name="TotalVolume">#REF!</definedName>
    <definedName name="TRAILER_TOP">26</definedName>
    <definedName name="TRAILER_TOP_1">#N/A</definedName>
    <definedName name="TransitLosses">#REF!</definedName>
    <definedName name="ttui">#N/A</definedName>
    <definedName name="ttuu">#N/A</definedName>
    <definedName name="ttyu">#N/A</definedName>
    <definedName name="ttyui">#N/A</definedName>
    <definedName name="ttyuu">#N/A</definedName>
    <definedName name="ttyuui">#N/A</definedName>
    <definedName name="ttyuuu">#N/A</definedName>
    <definedName name="tyuu">#N/A</definedName>
    <definedName name="tyyuu">#N/A</definedName>
    <definedName name="tyyuuu">#N/A</definedName>
    <definedName name="Uitprav">#REF!</definedName>
    <definedName name="ujkkl">#N/A</definedName>
    <definedName name="us">#REF!</definedName>
    <definedName name="USD">[25]коэфф!$B$2</definedName>
    <definedName name="USDDM">[26]оборудование!$D$2</definedName>
    <definedName name="USDRUB">[26]оборудование!$D$1</definedName>
    <definedName name="USDRUS">#REF!</definedName>
    <definedName name="UsedDPPVolume">'[7]св. о.'!$U$8</definedName>
    <definedName name="UsedGenDPPVolume">'[7]св. о.'!$Z$8</definedName>
    <definedName name="uu">#REF!</definedName>
    <definedName name="uuuuuu">#N/A</definedName>
    <definedName name="Values_Entered">IF(Loan_Amount*Interest_Rate*Loan_Years*Loan_Start&gt;0,1,0)</definedName>
    <definedName name="vasea">#REF!</definedName>
    <definedName name="VV">#N/A</definedName>
    <definedName name="w">#N/A</definedName>
    <definedName name="wrn.1." hidden="1">{"konoplin - Личное представление",#N/A,TRUE,"ФинПлан_1кв";"konoplin - Личное представление",#N/A,TRUE,"ФинПлан_2кв"}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ytr">#N/A</definedName>
    <definedName name="yuuii">#N/A</definedName>
    <definedName name="yuujj">#N/A</definedName>
    <definedName name="yyhuj">#N/A</definedName>
    <definedName name="yyiik">#N/A</definedName>
    <definedName name="yyuiii">#N/A</definedName>
    <definedName name="yyuu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8">#REF!</definedName>
    <definedName name="аа">#N/A</definedName>
    <definedName name="ааа">#N/A</definedName>
    <definedName name="ааааа">#N/A</definedName>
    <definedName name="АААААААА">#N/A</definedName>
    <definedName name="аанр">#N/A</definedName>
    <definedName name="аб">#N/A</definedName>
    <definedName name="ав">#N/A</definedName>
    <definedName name="авг">#REF!</definedName>
    <definedName name="АВГ_РУБ">[27]Калькуляции!#REF!</definedName>
    <definedName name="АВГ_ТОН">[27]Калькуляции!#REF!</definedName>
    <definedName name="авг2">#REF!</definedName>
    <definedName name="август">#REF!</definedName>
    <definedName name="Август_ув">'[12]Перечень корректировок'!#REF!</definedName>
    <definedName name="Август_ум">'[12]Перечень корректировок'!#REF!</definedName>
    <definedName name="АвПокуп">#REF!</definedName>
    <definedName name="АвПокуп1">#REF!</definedName>
    <definedName name="АвПост">#REF!</definedName>
    <definedName name="АвПост1">#REF!</definedName>
    <definedName name="АВЧ_ВН">#REF!</definedName>
    <definedName name="АВЧ_ДП">[27]Калькуляции!#REF!</definedName>
    <definedName name="АВЧ_ЛОК">[27]Калькуляции!#REF!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епгоык">#N/A</definedName>
    <definedName name="АК12">[27]Калькуляции!#REF!</definedName>
    <definedName name="АК12ОЧ">[27]Калькуляции!#REF!</definedName>
    <definedName name="АК5М2">[27]Калькуляции!#REF!</definedName>
    <definedName name="АК9ПЧ">[27]Калькуляции!#REF!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[28]Дебиторка!$J$7</definedName>
    <definedName name="АЛЮМ_АВЧ">#REF!</definedName>
    <definedName name="АЛЮМ_АТЧ">#REF!</definedName>
    <definedName name="амааа" hidden="1">{#N/A,#N/A,TRUE,"Лист1";#N/A,#N/A,TRUE,"Лист2";#N/A,#N/A,TRUE,"Лист3"}</definedName>
    <definedName name="амортизация">[29]Списки!$B$126:$B$128</definedName>
    <definedName name="АН_Б">#REF!</definedName>
    <definedName name="АН_Б_ТОЛ">[27]Калькуляции!#REF!</definedName>
    <definedName name="АН_М">#REF!</definedName>
    <definedName name="АН_М_">#REF!</definedName>
    <definedName name="АН_М_К">[27]Калькуляции!#REF!</definedName>
    <definedName name="АН_М_П">[27]Калькуляции!#REF!</definedName>
    <definedName name="АН_М_ПК">[27]Калькуляции!#REF!</definedName>
    <definedName name="АН_М_ПРОСТ">[27]Калькуляции!#REF!</definedName>
    <definedName name="АН_С">#REF!</definedName>
    <definedName name="ап">#N/A</definedName>
    <definedName name="апп">#N/A</definedName>
    <definedName name="Аппарат">#N/A</definedName>
    <definedName name="апр">#N/A</definedName>
    <definedName name="АПР_РУБ">#REF!</definedName>
    <definedName name="АПР_ТОН">#REF!</definedName>
    <definedName name="апр2">#REF!</definedName>
    <definedName name="апрель">#N/A</definedName>
    <definedName name="Апрель_ув">'[12]Перечень корректировок'!#REF!</definedName>
    <definedName name="Апрель_ум">'[12]Перечень корректировок'!#REF!</definedName>
    <definedName name="апрен">#N/A</definedName>
    <definedName name="апрпро">#N/A</definedName>
    <definedName name="аренда_ваг">'[30]цены цехов'!$D$30</definedName>
    <definedName name="ароено">#N/A</definedName>
    <definedName name="арпнл">#N/A</definedName>
    <definedName name="АТП">#REF!</definedName>
    <definedName name="АТЧ_ЦЕХА">[27]Калькуляции!#REF!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е">'[31]Производство электроэнергии'!$A$95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Бородино2">[28]Дебиторка!$J$9</definedName>
    <definedName name="БП1">#REF!</definedName>
    <definedName name="Браво2">[28]Дебиторка!$J$10</definedName>
    <definedName name="Бухгалтерия">#REF!</definedName>
    <definedName name="Бюджетные_электроэнергии">'[31]Производство электроэнергии'!$A$111</definedName>
    <definedName name="Бюджетный_период">[32]Списки!$B$25:$B$39</definedName>
    <definedName name="бюжлж">#N/A</definedName>
    <definedName name="в">#N/A</definedName>
    <definedName name="В_В">#REF!</definedName>
    <definedName name="В_ДП">[27]Калькуляции!#REF!</definedName>
    <definedName name="В_Т">#REF!</definedName>
    <definedName name="В_Т_А">[27]Калькуляции!#REF!</definedName>
    <definedName name="В_Т_ВС">[27]Калькуляции!#REF!</definedName>
    <definedName name="В_Т_К">[27]Калькуляции!#REF!</definedName>
    <definedName name="В_Т_П">[27]Калькуляции!#REF!</definedName>
    <definedName name="В_Т_ПК">[27]Калькуляции!#REF!</definedName>
    <definedName name="В_Э">#REF!</definedName>
    <definedName name="в23ё">#N/A</definedName>
    <definedName name="В5">[33]БДДС_нов!$C$1:$H$501</definedName>
    <definedName name="ваавпапа" hidden="1">{#N/A,#N/A,TRUE,"Лист1";#N/A,#N/A,TRUE,"Лист2";#N/A,#N/A,TRUE,"Лист3"}</definedName>
    <definedName name="ВАЛОВЫЙ">#REF!</definedName>
    <definedName name="вв">#N/A</definedName>
    <definedName name="ВВВВ">#REF!</definedName>
    <definedName name="ввер">#N/A</definedName>
    <definedName name="ВГО">[34]Списки!$B$82:$B$133</definedName>
    <definedName name="веввве" hidden="1">{#N/A,#N/A,TRUE,"Лист1";#N/A,#N/A,TRUE,"Лист2";#N/A,#N/A,TRUE,"Лист3"}</definedName>
    <definedName name="Вена2">[28]Дебиторка!$J$11</definedName>
    <definedName name="вид">[35]Лист1!#REF!</definedName>
    <definedName name="вкевк">#N/A</definedName>
    <definedName name="вм">#N/A</definedName>
    <definedName name="ВН">#REF!</definedName>
    <definedName name="ВН_3003_ДП">#REF!</definedName>
    <definedName name="ВН_3103_ЭКС">[27]Калькуляции!#REF!</definedName>
    <definedName name="ВН_6063_ЭКС">[27]Калькуляции!#REF!</definedName>
    <definedName name="ВН_АВЧ_ВН">#REF!</definedName>
    <definedName name="ВН_АВЧ_ДП">[27]Калькуляции!#REF!</definedName>
    <definedName name="ВН_АВЧ_ТОЛ">#REF!</definedName>
    <definedName name="ВН_АВЧ_ЭКС">#REF!</definedName>
    <definedName name="ВН_АТЧ_ВН">#REF!</definedName>
    <definedName name="ВН_АТЧ_ДП">[27]Калькуляции!#REF!</definedName>
    <definedName name="ВН_АТЧ_ТОЛ">#REF!</definedName>
    <definedName name="ВН_АТЧ_ТОЛ_А">[27]Калькуляции!#REF!</definedName>
    <definedName name="ВН_АТЧ_ТОЛ_П">[27]Калькуляции!#REF!</definedName>
    <definedName name="ВН_АТЧ_ТОЛ_ПК">[27]Калькуляции!#REF!</definedName>
    <definedName name="ВН_АТЧ_ЭКС">#REF!</definedName>
    <definedName name="ВН_Р">#REF!</definedName>
    <definedName name="ВН_С_ВН">#REF!</definedName>
    <definedName name="ВН_С_ДП">[27]Калькуляции!#REF!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дефл">[36]Имущество!$DB$3</definedName>
    <definedName name="ВОД_ОБ">#REF!</definedName>
    <definedName name="ВОД_Т">#REF!</definedName>
    <definedName name="вода">'[30]цены цехов'!$D$5</definedName>
    <definedName name="вода_НТМК">'[30]цены цехов'!$D$10</definedName>
    <definedName name="вода_обор.">'[30]цены цехов'!$D$17</definedName>
    <definedName name="вода_свежая">'[30]цены цехов'!$D$16</definedName>
    <definedName name="водоотлив_Магн.">'[30]цены цехов'!$D$35</definedName>
    <definedName name="ВОЗ">#REF!</definedName>
    <definedName name="Волгоградэнерго">#REF!</definedName>
    <definedName name="впча">#N/A</definedName>
    <definedName name="ВР1">#REF!</definedName>
    <definedName name="вс">[37]расшифровка!#REF!</definedName>
    <definedName name="Все_начисления_август">#REF!</definedName>
    <definedName name="ВсегоЗ1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чс">#N/A</definedName>
    <definedName name="выв">#REF!</definedName>
    <definedName name="г">#N/A</definedName>
    <definedName name="ГАС_Ш">#REF!</definedName>
    <definedName name="гг">#REF!</definedName>
    <definedName name="ген_07">#N/A</definedName>
    <definedName name="ГИД">#REF!</definedName>
    <definedName name="ГИД_ЗФА">#REF!</definedName>
    <definedName name="ГК">[38]Списки!$B$69:$B$76</definedName>
    <definedName name="ГЛ">#REF!</definedName>
    <definedName name="ГЛ_">#REF!</definedName>
    <definedName name="ГЛ_ДП">[27]Калькуляции!#REF!</definedName>
    <definedName name="ГЛ_Т">#REF!</definedName>
    <definedName name="ГЛ_Ш">#REF!</definedName>
    <definedName name="глинозем">[9]!USD/1.701</definedName>
    <definedName name="год">'[39]УФ-28'!#REF!</definedName>
    <definedName name="ГОД_для_ф11_1">#REF!</definedName>
    <definedName name="Город">#REF!</definedName>
    <definedName name="Города">[40]Лист3!$A$2:$A$8</definedName>
    <definedName name="ГотПр">#REF!</definedName>
    <definedName name="ГотПр1">#REF!</definedName>
    <definedName name="ГР">#REF!</definedName>
    <definedName name="грприрцфв00ав98" hidden="1">{#N/A,#N/A,TRUE,"Лист1";#N/A,#N/A,TRUE,"Лист2";#N/A,#N/A,TRUE,"Лист3"}</definedName>
    <definedName name="грузопер_ПЖТ">'[30]цены цехов'!$D$29</definedName>
    <definedName name="Группа_по_общеправовой_работе_и_корпоративной_политике">#REF!</definedName>
    <definedName name="грфинцкавг98Х" hidden="1">{#N/A,#N/A,TRUE,"Лист1";#N/A,#N/A,TRUE,"Лист2";#N/A,#N/A,TRUE,"Лист3"}</definedName>
    <definedName name="ГФГ">'[30]цены цехов'!$D$52</definedName>
    <definedName name="д">[41]имена!$A$1</definedName>
    <definedName name="да">#N/A</definedName>
    <definedName name="ДАВ_ЖИД">#REF!</definedName>
    <definedName name="ДАВ_КАТАНКА">[27]Калькуляции!#REF!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[28]Дебиторка!$J$27</definedName>
    <definedName name="дата">[42]даты!#REF!</definedName>
    <definedName name="Дв">#N/A</definedName>
    <definedName name="дек">#REF!</definedName>
    <definedName name="ДЕК_РУБ">[27]Калькуляции!#REF!</definedName>
    <definedName name="ДЕК_Т">[27]Калькуляции!#REF!</definedName>
    <definedName name="ДЕК_ТОН">[27]Калькуляции!#REF!</definedName>
    <definedName name="дек2">#REF!</definedName>
    <definedName name="декабрь">#REF!</definedName>
    <definedName name="Декабрь_ув">'[12]Перечень корректировок'!#REF!</definedName>
    <definedName name="Декабрь_ум">'[12]Перечень корректировок'!#REF!</definedName>
    <definedName name="Департамент_по_работе_с_юридическими_лицами">[43]Sheet3!$CB$55:$CB$56</definedName>
    <definedName name="ДЗ">#REF!</definedName>
    <definedName name="ДЗ1">#REF!</definedName>
    <definedName name="ДЗО">'[44]титул БДР'!$A$22</definedName>
    <definedName name="Диапазон">#REF!</definedName>
    <definedName name="ДИЗТОПЛИВО">#REF!</definedName>
    <definedName name="ДИМА">#REF!</definedName>
    <definedName name="Дионис2">[28]Дебиторка!$J$15</definedName>
    <definedName name="Директор">#N/A</definedName>
    <definedName name="ДИЭТ">[27]Калькуляции!#REF!</definedName>
    <definedName name="дло">#N/A</definedName>
    <definedName name="Доб.кв." hidden="1">'[45]Добыча-факт'!$J$90:$L$90</definedName>
    <definedName name="ДОГПЕР_АВЧСЫРЕЦ">[27]Калькуляции!#REF!</definedName>
    <definedName name="ДОГПЕР_СЫРЕЦ">[27]Калькуляции!#REF!</definedName>
    <definedName name="Доллар">[46]Оборудование_стоим!#REF!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хДолУч1">#REF!</definedName>
    <definedName name="ДохПрРеал1">#REF!</definedName>
    <definedName name="ДСр">#REF!</definedName>
    <definedName name="е">#N/A</definedName>
    <definedName name="единица">[29]Списки!$B$105:$B$106</definedName>
    <definedName name="еее" hidden="1">{#N/A,#N/A,TRUE,"Лист1";#N/A,#N/A,TRUE,"Лист2";#N/A,#N/A,TRUE,"Лист3"}</definedName>
    <definedName name="ееее" hidden="1">{#N/A,#N/A,TRUE,"Лист1";#N/A,#N/A,TRUE,"Лист2";#N/A,#N/A,TRUE,"Лист3"}</definedName>
    <definedName name="еекк">#N/A</definedName>
    <definedName name="енлепнл">#N/A</definedName>
    <definedName name="енлнл">#N/A</definedName>
    <definedName name="еннгл">#N/A</definedName>
    <definedName name="енолел">#N/A</definedName>
    <definedName name="енонгл">#N/A</definedName>
    <definedName name="еншлеш">#N/A</definedName>
    <definedName name="еншонг">#N/A</definedName>
    <definedName name="еншоне">#N/A</definedName>
    <definedName name="еп">#N/A</definedName>
    <definedName name="ЕСН">[47]Макро!$B$4</definedName>
    <definedName name="еун">#N/A</definedName>
    <definedName name="ж">#N/A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[27]Калькуляции!#REF!</definedName>
    <definedName name="З9">#REF!</definedName>
    <definedName name="_xlnm.Print_Titles">#REF!</definedName>
    <definedName name="Зап">#REF!</definedName>
    <definedName name="Зап1">#REF!</definedName>
    <definedName name="ЗАРПЛАТА">#REF!</definedName>
    <definedName name="заявка">#REF!</definedName>
    <definedName name="ззззз">#REF!</definedName>
    <definedName name="ззззззззззззззззззззз">#N/A</definedName>
    <definedName name="ЗКР">[27]Калькуляции!#REF!</definedName>
    <definedName name="ЗП1">[48]Лист13!$A$2</definedName>
    <definedName name="ЗП2">[48]Лист13!$B$2</definedName>
    <definedName name="ЗП3">[48]Лист13!$C$2</definedName>
    <definedName name="ЗП4">[48]Лист13!$D$2</definedName>
    <definedName name="Зпл1пер">#REF!</definedName>
    <definedName name="и">#N/A</definedName>
    <definedName name="ИЗВ_М">#REF!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НА">#REF!</definedName>
    <definedName name="ИзОС">#REF!</definedName>
    <definedName name="ии">#REF!</definedName>
    <definedName name="индекс_дефлятор">'[36]Аренда земли'!#REF!</definedName>
    <definedName name="ИНДЕКСАЦИЯ">#N/A</definedName>
    <definedName name="индцкавг98" hidden="1">{#N/A,#N/A,TRUE,"Лист1";#N/A,#N/A,TRUE,"Лист2";#N/A,#N/A,TRUE,"Лист3"}</definedName>
    <definedName name="Инт1">[49]Balance!$F$24</definedName>
    <definedName name="иппппртит" hidden="1">{#N/A,#N/A,TRUE,"Лист1";#N/A,#N/A,TRUE,"Лист2";#N/A,#N/A,TRUE,"Лист3"}</definedName>
    <definedName name="Иркутск2">[28]Дебиторка!$J$16</definedName>
    <definedName name="ИТВСП">#REF!</definedName>
    <definedName name="Итог">'[12]Перечень корректировок'!#REF!</definedName>
    <definedName name="ИТСЫР">#REF!</definedName>
    <definedName name="ИТТР">#REF!</definedName>
    <definedName name="ИТЭН">#REF!</definedName>
    <definedName name="июл">#REF!</definedName>
    <definedName name="ИЮЛ_РУБ">[27]Калькуляции!#REF!</definedName>
    <definedName name="ИЮЛ_ТОН">[27]Калькуляции!#REF!</definedName>
    <definedName name="июл2">#REF!</definedName>
    <definedName name="июль">#REF!</definedName>
    <definedName name="Июль_ув">'[12]Перечень корректировок'!#REF!</definedName>
    <definedName name="Июль_ум">'[12]Перечень корректировок'!#REF!</definedName>
    <definedName name="июн">#REF!</definedName>
    <definedName name="ИЮН_РУБ">#REF!</definedName>
    <definedName name="ИЮН_ТОН">#REF!</definedName>
    <definedName name="июн2">#REF!</definedName>
    <definedName name="июнь">#REF!</definedName>
    <definedName name="Июнь_ув">'[12]Перечень корректировок'!#REF!</definedName>
    <definedName name="Июнь_ум">'[12]Перечень корректировок'!#REF!</definedName>
    <definedName name="й">#N/A</definedName>
    <definedName name="йй">#N/A</definedName>
    <definedName name="ййй" hidden="1">#REF!</definedName>
    <definedName name="ййййййййййййй">#N/A</definedName>
    <definedName name="ййц" hidden="1">#REF!</definedName>
    <definedName name="йфц">#N/A</definedName>
    <definedName name="йц">#N/A</definedName>
    <definedName name="йцу" hidden="1">#REF!</definedName>
    <definedName name="к">[41]имена!$A$17</definedName>
    <definedName name="К_1">[50]СПРАВОЧНИК!$B$5</definedName>
    <definedName name="К_10">[51]СПРАВОЧНИК!$B$14</definedName>
    <definedName name="К_11">[51]СПРАВОЧНИК!$B$15</definedName>
    <definedName name="К_12">[51]СПРАВОЧНИК!$B$16</definedName>
    <definedName name="К_13">[51]СПРАВОЧНИК!$B$17</definedName>
    <definedName name="К_14">[50]СПРАВОЧНИК!$B$18</definedName>
    <definedName name="К_15">[50]СПРАВОЧНИК!$B$19</definedName>
    <definedName name="К_16">[50]СПРАВОЧНИК!$B$20</definedName>
    <definedName name="К_2">[50]СПРАВОЧНИК!$B$6</definedName>
    <definedName name="К_3">[51]СПРАВОЧНИК!$B$7</definedName>
    <definedName name="К_4">[51]СПРАВОЧНИК!$B$8</definedName>
    <definedName name="К_5">[51]СПРАВОЧНИК!$B$9</definedName>
    <definedName name="К_6">[51]СПРАВОЧНИК!$B$10</definedName>
    <definedName name="К_7">[51]СПРАВОЧНИК!$B$11</definedName>
    <definedName name="К_8">[51]СПРАВОЧНИК!$B$12</definedName>
    <definedName name="К_9">[51]СПРАВОЧНИК!$B$13</definedName>
    <definedName name="К_СЫР">#REF!</definedName>
    <definedName name="К_СЫР_ТОЛ">[27]Калькуляции!#REF!</definedName>
    <definedName name="К2_РУБ">[27]Калькуляции!#REF!</definedName>
    <definedName name="К2_ТОН">[27]Калькуляции!#REF!</definedName>
    <definedName name="КАТ_З">#REF!</definedName>
    <definedName name="КАТАНКА">[27]Калькуляции!#REF!</definedName>
    <definedName name="КАТАНКА_КРАМЗ">[27]Калькуляции!#REF!</definedName>
    <definedName name="КБК">[52]Справочники!$AG$4:$AG$31</definedName>
    <definedName name="КБОР">[27]Калькуляции!#REF!</definedName>
    <definedName name="кв1">'[39]УФ-28'!#REF!</definedName>
    <definedName name="КВ1_РУБ">#REF!</definedName>
    <definedName name="КВ1_ТОН">#REF!</definedName>
    <definedName name="кв2">'[39]УФ-28'!#REF!</definedName>
    <definedName name="КВ2_РУБ">#REF!</definedName>
    <definedName name="КВ2_ТОН">#REF!</definedName>
    <definedName name="кв3">'[39]УФ-28'!#REF!</definedName>
    <definedName name="КВ3_РУБ">#REF!</definedName>
    <definedName name="КВ3_ТОН">#REF!</definedName>
    <definedName name="кв4">'[39]УФ-28'!#REF!</definedName>
    <definedName name="КВ4_РУБ">#REF!</definedName>
    <definedName name="КВ4_ТОН">#REF!</definedName>
    <definedName name="квартал">#REF!</definedName>
    <definedName name="ке">#N/A</definedName>
    <definedName name="кеено">#N/A</definedName>
    <definedName name="кеное">#N/A</definedName>
    <definedName name="кео" hidden="1">[2]Кедровский!#REF!</definedName>
    <definedName name="кеоено">#N/A</definedName>
    <definedName name="кеоеуно">#N/A</definedName>
    <definedName name="кеппппппппппп" hidden="1">{#N/A,#N/A,TRUE,"Лист1";#N/A,#N/A,TRUE,"Лист2";#N/A,#N/A,TRUE,"Лист3"}</definedName>
    <definedName name="кероено">#N/A</definedName>
    <definedName name="КИПиА">'[30]цены цехов'!$D$14</definedName>
    <definedName name="ккккккккккк" hidden="1">{#N/A,#N/A,TRUE,"Лист1";#N/A,#N/A,TRUE,"Лист2";#N/A,#N/A,TRUE,"Лист3"}</definedName>
    <definedName name="кл">#REF!</definedName>
    <definedName name="кнег">#N/A</definedName>
    <definedName name="КнязьРюрик2">[28]Дебиторка!$J$18</definedName>
    <definedName name="код_предпр">#REF!</definedName>
    <definedName name="КОК_ПРОК">#REF!</definedName>
    <definedName name="КОЛ_ФЗ">#REF!</definedName>
    <definedName name="КОЛ_ШЗ">#REF!</definedName>
    <definedName name="КОМПЛЕКСНЫЙ">[27]Калькуляции!#REF!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П">#REF!</definedName>
    <definedName name="кпрп" hidden="1">[2]Кедровский!#REF!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[27]Калькуляции!#REF!</definedName>
    <definedName name="КР_ЛОК_8">[27]Калькуляции!#REF!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[27]Калькуляции!#REF!</definedName>
    <definedName name="КР_ЭЮ">[27]Калькуляции!#REF!</definedName>
    <definedName name="КРЕМНИЙ">[27]Калькуляции!#REF!</definedName>
    <definedName name="_xlnm.Criteria">[53]Données!#REF!</definedName>
    <definedName name="Критерии_ИМ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_дол_янв">[54]Валюты!$B$18</definedName>
    <definedName name="курс_долл_янв">[55]Валюты!$B$18</definedName>
    <definedName name="КурсУЕ">#REF!</definedName>
    <definedName name="л">#N/A</definedName>
    <definedName name="лара">#N/A</definedName>
    <definedName name="лдршд">#N/A</definedName>
    <definedName name="ЛИГ_АЛ_М">[27]Калькуляции!#REF!</definedName>
    <definedName name="ЛИГ_БР_ТИ">[27]Калькуляции!#REF!</definedName>
    <definedName name="лист">#N/A</definedName>
    <definedName name="ллл">#N/A</definedName>
    <definedName name="люодж">#N/A</definedName>
    <definedName name="м">#N/A</definedName>
    <definedName name="М3.0">#N/A</definedName>
    <definedName name="МАГНИЙ">[27]Калькуляции!#REF!</definedName>
    <definedName name="май">#REF!</definedName>
    <definedName name="МАЙ_РУБ">#REF!</definedName>
    <definedName name="МАЙ_ТОН">#REF!</definedName>
    <definedName name="Май_ув">'[12]Перечень корректировок'!#REF!</definedName>
    <definedName name="Май_ум">'[12]Перечень корректировок'!#REF!</definedName>
    <definedName name="май2">#REF!</definedName>
    <definedName name="мам">#N/A</definedName>
    <definedName name="мар">#REF!</definedName>
    <definedName name="МАР_РУБ">#REF!</definedName>
    <definedName name="МАР_ТОН">#REF!</definedName>
    <definedName name="мар2">#REF!</definedName>
    <definedName name="МАРГ_ЛИГ">[27]Калькуляции!#REF!</definedName>
    <definedName name="МАРГ_ЛИГ_ДП">#REF!</definedName>
    <definedName name="МАРГ_ЛИГ_СТ">[27]Калькуляции!#REF!</definedName>
    <definedName name="МаржП1">#REF!</definedName>
    <definedName name="март">#REF!</definedName>
    <definedName name="Март_ув">'[12]Перечень корректировок'!#REF!</definedName>
    <definedName name="Март_ум">'[12]Перечень корректировок'!#REF!</definedName>
    <definedName name="мд">#REF!</definedName>
    <definedName name="МЕД">#REF!</definedName>
    <definedName name="МЕД_">#REF!</definedName>
    <definedName name="МЕЛ_СУМ">#REF!</definedName>
    <definedName name="Месяц">[56]Вспомогательный!$A$2:$A$13</definedName>
    <definedName name="Месяца">[57]Списки!$B$131:$B$142</definedName>
    <definedName name="МЕСЯЦЫ">[58]Январь!#REF!</definedName>
    <definedName name="Мет_собс">#REF!</definedName>
    <definedName name="Мет_ЭЛЦ3">#REF!</definedName>
    <definedName name="Метроном2">[28]Дебиторка!$J$14</definedName>
    <definedName name="мехцех_РМП">'[30]цены цехов'!$D$26</definedName>
    <definedName name="МЛИГ_АМ">[27]Калькуляции!#REF!</definedName>
    <definedName name="МЛИГ_ЭЛ">[27]Калькуляции!#REF!</definedName>
    <definedName name="МнНДС">#REF!</definedName>
    <definedName name="мроьиролб">#N/A</definedName>
    <definedName name="мрьиоб">#N/A</definedName>
    <definedName name="МС6_РУБ">[27]Калькуляции!#REF!</definedName>
    <definedName name="МС6_ТОН">[27]Калькуляции!#REF!</definedName>
    <definedName name="МС9_РУБ">[27]Калькуляции!#REF!</definedName>
    <definedName name="МС9_ТОН">[27]Калькуляции!#REF!</definedName>
    <definedName name="мым">#N/A</definedName>
    <definedName name="н">'[59]Вода для ГВС'!$C$17</definedName>
    <definedName name="Н_2ЦЕХ_СКАЛ">#REF!</definedName>
    <definedName name="Н_АЛФ">#REF!</definedName>
    <definedName name="Н_АМ_МЛ">[27]Калькуляции!#REF!</definedName>
    <definedName name="Н_АНБЛ">#REF!</definedName>
    <definedName name="Н_АНБЛ_В">[27]Калькуляции!#REF!</definedName>
    <definedName name="Н_АНБЛ_Т">[27]Калькуляции!#REF!</definedName>
    <definedName name="Н_АФ_МЛ">[27]Калькуляции!#REF!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[27]Калькуляции!#REF!</definedName>
    <definedName name="Н_ГЛ_ИТ">[27]Калькуляции!#REF!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[27]Калькуляции!#REF!</definedName>
    <definedName name="Н_К_СЫР_Т">[27]Калькуляции!#REF!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[27]Калькуляции!#REF!</definedName>
    <definedName name="Н_КЛОК_СКАЛ">[27]Калькуляции!#REF!</definedName>
    <definedName name="Н_КЛОК_ФТК">[27]Калькуляции!#REF!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[27]Калькуляции!#REF!</definedName>
    <definedName name="Н_КР_ПАР">[27]Калькуляции!#REF!</definedName>
    <definedName name="Н_КР19_СКАЛ">#REF!</definedName>
    <definedName name="Н_КРАК12">[27]Калькуляции!#REF!</definedName>
    <definedName name="Н_КРАК9ПЧ">[27]Калькуляции!#REF!</definedName>
    <definedName name="Н_КРЕМ_МЛ">[27]Калькуляции!#REF!</definedName>
    <definedName name="Н_КРЕМАК12">[27]Калькуляции!#REF!</definedName>
    <definedName name="Н_КРЕМАК5М2">[27]Калькуляции!#REF!</definedName>
    <definedName name="Н_КРЕМАК9ПЧ">[27]Калькуляции!#REF!</definedName>
    <definedName name="Н_КРИОЛ_МЛ">[27]Калькуляции!#REF!</definedName>
    <definedName name="Н_КРКРУПН">[27]Калькуляции!#REF!</definedName>
    <definedName name="Н_КРМЕЛКИЕ">[27]Калькуляции!#REF!</definedName>
    <definedName name="Н_КРРЕКВИЗИТЫ">[27]Калькуляции!#REF!</definedName>
    <definedName name="Н_КРСВ">#REF!</definedName>
    <definedName name="Н_КРСЛИТКИ">[27]Калькуляции!#REF!</definedName>
    <definedName name="Н_КРСМ">#REF!</definedName>
    <definedName name="Н_КРФ">[27]Калькуляции!#REF!</definedName>
    <definedName name="Н_КСГИД">#REF!</definedName>
    <definedName name="Н_КСКАУСТ">#REF!</definedName>
    <definedName name="Н_КСПЕНА">#REF!</definedName>
    <definedName name="Н_КСПЕНА_С">[27]Калькуляции!#REF!</definedName>
    <definedName name="Н_КССОДГО">#REF!</definedName>
    <definedName name="Н_КССОДКАЛ">#REF!</definedName>
    <definedName name="Н_ЛИГ_АЛ_М">[27]Калькуляции!#REF!</definedName>
    <definedName name="Н_ЛИГ_АЛ_МАК5М2">[27]Калькуляции!#REF!</definedName>
    <definedName name="Н_ЛИГ_БР_ТИ">[27]Калькуляции!#REF!</definedName>
    <definedName name="Н_МАГНАК5М2">[27]Калькуляции!#REF!</definedName>
    <definedName name="Н_МАГНАК9ПЧ">[27]Калькуляции!#REF!</definedName>
    <definedName name="Н_МАЗ">[27]Калькуляции!#REF!</definedName>
    <definedName name="Н_МАРГ_МЛ">[27]Калькуляции!#REF!</definedName>
    <definedName name="Н_МАССА">#REF!</definedName>
    <definedName name="Н_МАССА_В">[27]Калькуляции!#REF!</definedName>
    <definedName name="Н_МАССА_П">[27]Калькуляции!#REF!</definedName>
    <definedName name="Н_МАССА_ПК">[27]Калькуляции!#REF!</definedName>
    <definedName name="Н_МЕД_АК5М2">[27]Калькуляции!#REF!</definedName>
    <definedName name="Н_МЛ_3003">[27]Калькуляции!#REF!</definedName>
    <definedName name="Н_ОЛЕ">#REF!</definedName>
    <definedName name="Н_ПЕК">#REF!</definedName>
    <definedName name="Н_ПЕК_П">[27]Калькуляции!#REF!</definedName>
    <definedName name="Н_ПЕК_Т">[27]Калькуляции!#REF!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[27]Калькуляции!#REF!</definedName>
    <definedName name="Н_СОЛАК12">[27]Калькуляции!#REF!</definedName>
    <definedName name="Н_СОЛАК9ПЧ">[27]Калькуляции!#REF!</definedName>
    <definedName name="Н_СОЛКРУПН">[27]Калькуляции!#REF!</definedName>
    <definedName name="Н_СОЛМЕЛКИЕ">[27]Калькуляции!#REF!</definedName>
    <definedName name="Н_СОЛРЕКВИЗИТЫ">[27]Калькуляции!#REF!</definedName>
    <definedName name="Н_СОЛСЛ">[27]Калькуляции!#REF!</definedName>
    <definedName name="Н_СОЛСЛИТКИ">[27]Калькуляции!#REF!</definedName>
    <definedName name="Н_СОСМАС">#REF!</definedName>
    <definedName name="Н_Т_КРСВ">#REF!</definedName>
    <definedName name="Н_Т_КРСВ3">#REF!</definedName>
    <definedName name="Н_ТИТ_АК5М2">[27]Калькуляции!#REF!</definedName>
    <definedName name="Н_ТИТ_АК9ПЧ">[27]Калькуляции!#REF!</definedName>
    <definedName name="Н_ТИТАН">#REF!</definedName>
    <definedName name="Н_ТОЛЬКОБЛОКИ">[27]Калькуляции!#REF!</definedName>
    <definedName name="Н_ТОЛЬКОМАССА">[27]Калькуляции!#REF!</definedName>
    <definedName name="Н_ФК">#REF!</definedName>
    <definedName name="Н_ФТК">#REF!</definedName>
    <definedName name="Н_Х_ДИЭТ">[27]Калькуляции!#REF!</definedName>
    <definedName name="Н_Х_КБОР">[27]Калькуляции!#REF!</definedName>
    <definedName name="Н_Х_ПЕК">[27]Калькуляции!#REF!</definedName>
    <definedName name="Н_Х_ПОГЛ">[27]Калькуляции!#REF!</definedName>
    <definedName name="Н_Х_ТЕРМ">[27]Калькуляции!#REF!</definedName>
    <definedName name="Н_Х_ТЕРМ_Д">[27]Калькуляции!#REF!</definedName>
    <definedName name="Н_ХЛНАТ">#REF!</definedName>
    <definedName name="Н_ШАРЫ">#REF!</definedName>
    <definedName name="Н_ЭНАК12">[27]Калькуляции!#REF!</definedName>
    <definedName name="Н_ЭНАК5М2">[27]Калькуляции!#REF!</definedName>
    <definedName name="Н_ЭНАК9ПЧ">[27]Калькуляции!#REF!</definedName>
    <definedName name="Н_ЭНКРУПН">#REF!</definedName>
    <definedName name="Н_ЭНМЕЛКИЕ">#REF!</definedName>
    <definedName name="Н_ЭНРЕКВИЗИТЫ">[27]Калькуляции!#REF!</definedName>
    <definedName name="Н_ЭНСЛИТКИ">#REF!</definedName>
    <definedName name="наимен">#REF!</definedName>
    <definedName name="Нал1">#REF!</definedName>
    <definedName name="налог">[29]Списки!$B$113:$B$124</definedName>
    <definedName name="налоги1">#N/A</definedName>
    <definedName name="Население">'[31]Производство электроэнергии'!$A$124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гл" hidden="1">[2]Кедровский!#REF!</definedName>
    <definedName name="НГТЭ" hidden="1">'[3]на 1 тут'!#REF!</definedName>
    <definedName name="ндршд">#N/A</definedName>
    <definedName name="НДС">#REF!</definedName>
    <definedName name="ндс1">#REF!</definedName>
    <definedName name="нет">#N/A</definedName>
    <definedName name="НЗП_АВЧ">#REF!</definedName>
    <definedName name="НЗП_АТЧ">#REF!</definedName>
    <definedName name="НЗП_АТЧВАВЧ">#REF!</definedName>
    <definedName name="нлпенл">#N/A</definedName>
    <definedName name="нм">#REF!</definedName>
    <definedName name="нн">[60]!нн</definedName>
    <definedName name="НН_АВЧСЫР">[27]Калькуляции!#REF!</definedName>
    <definedName name="НН_АВЧТОВ">#REF!</definedName>
    <definedName name="нов">#N/A</definedName>
    <definedName name="нол">#N/A</definedName>
    <definedName name="норм_1">[61]Отопление!$D$14:$D$28</definedName>
    <definedName name="норм_1_част">[61]Отопление!$I$14:$I$28</definedName>
    <definedName name="норм_2">[61]Отопление!$E$14:$E$28</definedName>
    <definedName name="норм_3">[61]Отопление!$F$14:$F$28</definedName>
    <definedName name="норм_3_част">[61]Отопление!$J$14:$J$28</definedName>
    <definedName name="норм_4">[61]Отопление!$G$14:$G$28</definedName>
    <definedName name="ноя">#REF!</definedName>
    <definedName name="НОЯ_РУБ">[27]Калькуляции!#REF!</definedName>
    <definedName name="НОЯ_ТОН">[27]Калькуляции!#REF!</definedName>
    <definedName name="ноя2">#REF!</definedName>
    <definedName name="ноябрь">#REF!</definedName>
    <definedName name="Ноябрь_ув">'[12]Перечень корректировок'!#REF!</definedName>
    <definedName name="Ноябрь_ум">'[12]Перечень корректировок'!#REF!</definedName>
    <definedName name="нрлргш">#N/A</definedName>
    <definedName name="НС_МАРГЛИГ">[27]Калькуляции!#REF!</definedName>
    <definedName name="НТ_АВЧСЫР">#REF!</definedName>
    <definedName name="НТ_АК12">[27]Калькуляции!#REF!</definedName>
    <definedName name="НТ_АК5М2">[27]Калькуляции!#REF!</definedName>
    <definedName name="НТ_АК9ПЧ">[27]Калькуляции!#REF!</definedName>
    <definedName name="НТ_АЛЖ">[27]Калькуляции!#REF!</definedName>
    <definedName name="НТ_ДАВАЛ">#REF!</definedName>
    <definedName name="НТ_КАТАНКА">[27]Калькуляции!#REF!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[27]Калькуляции!#REF!</definedName>
    <definedName name="НТ_ЧМЖ">#REF!</definedName>
    <definedName name="НТ1_З">#REF!</definedName>
    <definedName name="НТ2_З">#REF!</definedName>
    <definedName name="НТЭ" hidden="1">[62]Кедровский!#REF!</definedName>
    <definedName name="НУР">[63]Справочник!$B$5</definedName>
    <definedName name="о">#N/A</definedName>
    <definedName name="об_эксп">#REF!</definedName>
    <definedName name="_xlnm.Print_Area" localSheetId="0">Лист1!$A$1:$AZ$82</definedName>
    <definedName name="_xlnm.Print_Area">#REF!</definedName>
    <definedName name="ОбПр1">#REF!</definedName>
    <definedName name="ОБЩ">#REF!</definedName>
    <definedName name="ОБЩ_ВН">[27]Калькуляции!#REF!</definedName>
    <definedName name="ОБЩ_Т">#REF!</definedName>
    <definedName name="ОБЩ_ТОЛ">[27]Калькуляции!#REF!</definedName>
    <definedName name="ОБЩ_ЭКС">[27]Калькуляции!#REF!</definedName>
    <definedName name="ОБЩЕ_В">[27]Калькуляции!#REF!</definedName>
    <definedName name="ОБЩЕ_ДП">[27]Калькуляции!#REF!</definedName>
    <definedName name="ОБЩЕ_Т">[27]Калькуляции!#REF!</definedName>
    <definedName name="ОБЩЕ_Т_А">[27]Калькуляции!#REF!</definedName>
    <definedName name="ОБЩЕ_Т_П">[27]Калькуляции!#REF!</definedName>
    <definedName name="ОБЩЕ_Т_ПК">[27]Калькуляции!#REF!</definedName>
    <definedName name="ОБЩЕ_Э">[27]Калькуляции!#REF!</definedName>
    <definedName name="Общества">[38]Списки!$B$3:$B$67</definedName>
    <definedName name="ОБЩИТ">#REF!</definedName>
    <definedName name="объёмы">#REF!</definedName>
    <definedName name="ова">[60]!ова</definedName>
    <definedName name="оилрмосо">#N/A</definedName>
    <definedName name="окт">#REF!</definedName>
    <definedName name="ОКТ_РУБ">[27]Калькуляции!#REF!</definedName>
    <definedName name="ОКТ_ТОН">[27]Калькуляции!#REF!</definedName>
    <definedName name="окт2">#REF!</definedName>
    <definedName name="ОКТ25">[64]График!#REF!</definedName>
    <definedName name="октябрь">#REF!</definedName>
    <definedName name="Октябрь_ув">'[12]Перечень корректировок'!#REF!</definedName>
    <definedName name="Октябрь_ум">'[12]Перечень корректировок'!#REF!</definedName>
    <definedName name="ол">#N/A</definedName>
    <definedName name="олб">#N/A</definedName>
    <definedName name="олдолж">#N/A</definedName>
    <definedName name="ОЛЕ">#REF!</definedName>
    <definedName name="оллл">#N/A</definedName>
    <definedName name="олол">#N/A</definedName>
    <definedName name="олс">#N/A</definedName>
    <definedName name="он">#REF!</definedName>
    <definedName name="оо">#REF!</definedName>
    <definedName name="оолл">#N/A</definedName>
    <definedName name="ооо">#N/A</definedName>
    <definedName name="Операция">#REF!</definedName>
    <definedName name="ОС">#REF!</definedName>
    <definedName name="ОС_АЛ_Ф">#REF!</definedName>
    <definedName name="ОС_АН_Б">#REF!</definedName>
    <definedName name="ОС_АН_Б_ТОЛ">[27]Калькуляции!#REF!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[27]Калькуляции!#REF!</definedName>
    <definedName name="ОС_ГЛ_Т">#REF!</definedName>
    <definedName name="ОС_ГЛ_Ш">#REF!</definedName>
    <definedName name="ОС_ГР">#REF!</definedName>
    <definedName name="ОС_ДИЭТ">[27]Калькуляции!#REF!</definedName>
    <definedName name="ОС_ИЗВ_М">#REF!</definedName>
    <definedName name="ОС_К_СЫР">#REF!</definedName>
    <definedName name="ОС_К_СЫР_ТОЛ">[27]Калькуляции!#REF!</definedName>
    <definedName name="ОС_КБОР">[27]Калькуляции!#REF!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[27]Калькуляции!#REF!</definedName>
    <definedName name="ОС_ЛИГ_АЛ_М">[27]Калькуляции!#REF!</definedName>
    <definedName name="ОС_ЛИГ_БР_ТИ">[27]Калькуляции!#REF!</definedName>
    <definedName name="ОС_МАГНИЙ">[27]Калькуляции!#REF!</definedName>
    <definedName name="ОС_МЕД">#REF!</definedName>
    <definedName name="ОС_ОЛЕ">#REF!</definedName>
    <definedName name="ОС_П_УГ">#REF!</definedName>
    <definedName name="ОС_П_УГ_С">[27]Калькуляции!#REF!</definedName>
    <definedName name="ОС_П_ЦЕМ">#REF!</definedName>
    <definedName name="ОС_ПЕК">#REF!</definedName>
    <definedName name="ОС_ПЕК_ТОЛ">[27]Калькуляции!#REF!</definedName>
    <definedName name="ОС_ПОГЛ">[27]Калькуляции!#REF!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[27]Калькуляции!#REF!</definedName>
    <definedName name="ОС_ТЕРМ_ДАВ">[27]Калькуляции!#REF!</definedName>
    <definedName name="ОС_ТИ">#REF!</definedName>
    <definedName name="ОС_УК_напряж">#REF!</definedName>
    <definedName name="ОС_ФЛ_К">#REF!</definedName>
    <definedName name="ОС_ФТ_К">#REF!</definedName>
    <definedName name="ОС_ХЛ_Н">#REF!</definedName>
    <definedName name="ОстАква2">[28]Дебиторка!$J$28</definedName>
    <definedName name="ОТК">'[30]цены цехов'!$D$54</definedName>
    <definedName name="отопление_ВАЦ">'[30]цены цехов'!$D$20</definedName>
    <definedName name="отопление_Естюн">'[30]цены цехов'!$D$19</definedName>
    <definedName name="отопление_ЛАЦ">'[30]цены цехов'!$D$21</definedName>
    <definedName name="охр_дефл">[36]Имущество!$EJ$3</definedName>
    <definedName name="охрана">[65]Имущество!$EB$3</definedName>
    <definedName name="Очаково2">[28]Дебиторка!$J$30</definedName>
    <definedName name="очистка_стоков">'[30]цены цехов'!$D$7</definedName>
    <definedName name="Оша2">[28]Дебиторка!$J$31</definedName>
    <definedName name="п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[27]Калькуляции!#REF!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С">[27]Калькуляции!#REF!</definedName>
    <definedName name="п_фев">#REF!</definedName>
    <definedName name="П_ЦЕМ">#REF!</definedName>
    <definedName name="п_янв">#REF!</definedName>
    <definedName name="П1">#REF!</definedName>
    <definedName name="П2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'[30]цены цехов'!$D$9</definedName>
    <definedName name="ПГ1_РУБ">[27]Калькуляции!#REF!</definedName>
    <definedName name="ПГ1_ТОН">[27]Калькуляции!#REF!</definedName>
    <definedName name="ПГ2_РУБ">[27]Калькуляции!#REF!</definedName>
    <definedName name="ПГ2_ТОН">[27]Калькуляции!#REF!</definedName>
    <definedName name="пглдошд">#N/A</definedName>
    <definedName name="ПЕК">#REF!</definedName>
    <definedName name="ПЕК_ТОЛ">[27]Калькуляции!#REF!</definedName>
    <definedName name="Пепси2">[28]Дебиторка!$J$33</definedName>
    <definedName name="первый">#REF!</definedName>
    <definedName name="ПерЗ1">#REF!</definedName>
    <definedName name="период">[63]Справочник!$B$7</definedName>
    <definedName name="период_бюджет">[29]Списки!$B$62:$B$82</definedName>
    <definedName name="период_отчет">[38]Списки!$B$96:$B$115</definedName>
    <definedName name="ПериодБддс">#REF!</definedName>
    <definedName name="Печать">#REF!</definedName>
    <definedName name="пз">#N/A</definedName>
    <definedName name="Пивовар2">[28]Дебиторка!$J$46</definedName>
    <definedName name="пл_1">[61]Отопление!$D$2</definedName>
    <definedName name="пл_1_част">[61]Отопление!$D$8</definedName>
    <definedName name="пл_2">[61]Отопление!$D$3</definedName>
    <definedName name="пл_3">[61]Отопление!$D$4</definedName>
    <definedName name="пл_3_част">[61]Отопление!$D$9</definedName>
    <definedName name="пл_4">[61]Отопление!$D$5</definedName>
    <definedName name="ПЛ1_РУБ">[27]Калькуляции!#REF!</definedName>
    <definedName name="ПЛ1_ТОН">[27]Калькуляции!#REF!</definedName>
    <definedName name="план">#REF!</definedName>
    <definedName name="план1">#REF!</definedName>
    <definedName name="план56">#N/A</definedName>
    <definedName name="ПЛМ2">[28]Дебиторка!$J$35</definedName>
    <definedName name="площадь_от_ЗЕДЛАЙН">#REF!</definedName>
    <definedName name="плрдж">#N/A</definedName>
    <definedName name="ПМС">#N/A</definedName>
    <definedName name="ПМС1">#N/A</definedName>
    <definedName name="пнлпг">#N/A</definedName>
    <definedName name="пнлргл">#N/A</definedName>
    <definedName name="пнлрглршд">#N/A</definedName>
    <definedName name="пнрлпргргл">#N/A</definedName>
    <definedName name="пншлнргд">#N/A</definedName>
    <definedName name="ПОГЛ">[27]Калькуляции!#REF!</definedName>
    <definedName name="погр_РОР">'[30]цены цехов'!$D$50</definedName>
    <definedName name="ПОД_К">#REF!</definedName>
    <definedName name="ПОД_КО">#REF!</definedName>
    <definedName name="ПОДОВАЯ">[27]Калькуляции!#REF!</definedName>
    <definedName name="ПОДОВАЯ_Г">[27]Калькуляции!#REF!</definedName>
    <definedName name="Подоперация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[66]июнь9!#REF!</definedName>
    <definedName name="ПОсД1">#REF!</definedName>
    <definedName name="пост">'[67]постоянные затраты'!$F$18</definedName>
    <definedName name="поставка">#N/A</definedName>
    <definedName name="ПостЗ1">#REF!</definedName>
    <definedName name="пп">#N/A</definedName>
    <definedName name="пппп">#N/A</definedName>
    <definedName name="ппппрр">#N/A</definedName>
    <definedName name="пр">#N/A</definedName>
    <definedName name="прглршд">#N/A</definedName>
    <definedName name="прглршлд">#N/A</definedName>
    <definedName name="пргрошдж">#N/A</definedName>
    <definedName name="Превышение">[68]Январь!$G$121:$I$121</definedName>
    <definedName name="прибыль3" hidden="1">{#N/A,#N/A,TRUE,"Лист1";#N/A,#N/A,TRUE,"Лист2";#N/A,#N/A,TRUE,"Лист3"}</definedName>
    <definedName name="прием">#N/A</definedName>
    <definedName name="ПРИЗНАКИ_Суммирования">[58]Январь!$B$11:$B$264</definedName>
    <definedName name="Природа">[69]Списки!$B$67:$B$75</definedName>
    <definedName name="Приход_расход">#REF!</definedName>
    <definedName name="прлншлд">#N/A</definedName>
    <definedName name="прлрглрол">#N/A</definedName>
    <definedName name="Проверка">[68]Январь!#REF!</definedName>
    <definedName name="Продэкспо2">[28]Дебиторка!$J$34</definedName>
    <definedName name="Проект">#REF!</definedName>
    <definedName name="пром.вент">'[30]цены цехов'!$D$22</definedName>
    <definedName name="процент">'[70]1.2.1'!#REF!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'[70]1.2.1'!#REF!</definedName>
    <definedName name="процент2">'[70]1.2.1'!#REF!</definedName>
    <definedName name="процент3">'[70]1.2.1'!#REF!</definedName>
    <definedName name="процент4">'[70]1.2.1'!#REF!</definedName>
    <definedName name="Проч">#REF!</definedName>
    <definedName name="Проч1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Дох1">#REF!</definedName>
    <definedName name="Прочие_электроэнергии">'[31]Производство электроэнергии'!$A$132</definedName>
    <definedName name="прош_год">#REF!</definedName>
    <definedName name="ПУСК_АВЧ">#REF!</definedName>
    <definedName name="ПУСК_АВЧ_ЛОК">[27]Калькуляции!#REF!</definedName>
    <definedName name="ПУСК_ЛОК">[27]Калькуляции!#REF!</definedName>
    <definedName name="ПУСК_ОБАН">#REF!</definedName>
    <definedName name="ПУСК_С8БМ">#REF!</definedName>
    <definedName name="ПУСКОВЫЕ">#REF!</definedName>
    <definedName name="ПутькКаталогу">#REF!</definedName>
    <definedName name="ПУШ">#REF!</definedName>
    <definedName name="р">#N/A</definedName>
    <definedName name="ра">#N/A</definedName>
    <definedName name="Радуга2">[28]Дебиторка!$J$36</definedName>
    <definedName name="расчет">#N/A</definedName>
    <definedName name="расшифровка">#REF!</definedName>
    <definedName name="рглдошж">#N/A</definedName>
    <definedName name="рглнгщд">#N/A</definedName>
    <definedName name="Рез_ГенДир">'[12]Перечень корректировок'!#REF!</definedName>
    <definedName name="Рез_КЗ">'[12]Перечень корректировок'!#REF!</definedName>
    <definedName name="Ремаркет2">[28]Дебиторка!$J$37</definedName>
    <definedName name="ремонты2">#N/A</definedName>
    <definedName name="рис1" hidden="1">{#N/A,#N/A,TRUE,"Лист1";#N/A,#N/A,TRUE,"Лист2";#N/A,#N/A,TRUE,"Лист3"}</definedName>
    <definedName name="ркуекено">#N/A</definedName>
    <definedName name="рл">#N/A</definedName>
    <definedName name="рол">#N/A</definedName>
    <definedName name="ролл" hidden="1">{#N/A,#N/A,TRUE,"Лист1";#N/A,#N/A,TRUE,"Лист2";#N/A,#N/A,TRUE,"Лист3"}</definedName>
    <definedName name="ророщ">#N/A</definedName>
    <definedName name="рпол">#N/A</definedName>
    <definedName name="рр">#N/A</definedName>
    <definedName name="ррр">#N/A</definedName>
    <definedName name="Рустехн2">[28]Дебиторка!$J$39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2">#REF!</definedName>
    <definedName name="С3103">[27]Калькуляции!#REF!</definedName>
    <definedName name="сброс_в_канал.">'[30]цены цехов'!$D$6</definedName>
    <definedName name="себестоимость2">#N/A</definedName>
    <definedName name="Сейл2">[28]Дебиторка!$J$41</definedName>
    <definedName name="сен">#REF!</definedName>
    <definedName name="СЕН_РУБ">[27]Калькуляции!#REF!</definedName>
    <definedName name="СЕН_ТОН">[27]Калькуляции!#REF!</definedName>
    <definedName name="сен2">#REF!</definedName>
    <definedName name="сентябрь">#REF!</definedName>
    <definedName name="Сентябрь_ув">'[12]Перечень корректировок'!#REF!</definedName>
    <definedName name="Сентябрь_ум">'[12]Перечень корректировок'!#REF!</definedName>
    <definedName name="СЕР_К">#REF!</definedName>
    <definedName name="СЕТ_З">#REF!</definedName>
    <definedName name="Сж.воздух_Экспл.">'[30]цены цехов'!$D$41</definedName>
    <definedName name="сжат.возд_Магн">'[30]цены цехов'!$D$34</definedName>
    <definedName name="сию" hidden="1">'[3]на 1 тут'!#REF!</definedName>
    <definedName name="ск">#N/A</definedName>
    <definedName name="СК_АН">#REF!</definedName>
    <definedName name="сми">#N/A</definedName>
    <definedName name="СО_ФЗ">#REF!</definedName>
    <definedName name="СО_ШЗ">#REF!</definedName>
    <definedName name="сомп">#N/A</definedName>
    <definedName name="сомпас">#N/A</definedName>
    <definedName name="СОЦСТРАХ">#REF!</definedName>
    <definedName name="Список">[35]Лист1!$B$38:$B$42</definedName>
    <definedName name="Список_ВидыКонтрагентов">[71]Параметры!$W$5:$W$6</definedName>
    <definedName name="Список_ВидыСрочности">[71]Параметры!$W$13:$W$15</definedName>
    <definedName name="Список_Контрагенты">[71]Параметры!$E$5:$E$407</definedName>
    <definedName name="Список_Периоды">[72]Параметры!$T$5:$T$28</definedName>
    <definedName name="Список_Проекты">[72]Параметры!$N$5:$N$6</definedName>
    <definedName name="Список_СП">[72]Параметры!$K$5:$K$6</definedName>
    <definedName name="Список_Сценарии">[72]Параметры!$Q$5:$Q$7</definedName>
    <definedName name="Список_ЦельИспользования">[71]Параметры!$W$19:$W$20</definedName>
    <definedName name="Список_ЦФО">[72]Параметры!$H$5:$H$64</definedName>
    <definedName name="Список_ЮрЛица">[72]Параметры!$B$5:$B$278</definedName>
    <definedName name="списочек">#REF!</definedName>
    <definedName name="СПЛАВ6063">#REF!</definedName>
    <definedName name="СПЛАВ6063_КРАМЗ">#REF!</definedName>
    <definedName name="СрЧ1пер">#REF!</definedName>
    <definedName name="сс">#N/A</definedName>
    <definedName name="СС_АВЧ">#REF!</definedName>
    <definedName name="СС_АВЧВН">#REF!</definedName>
    <definedName name="СС_АВЧДП">[27]Калькуляции!$A$401:$IV$401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[27]Калькуляции!#REF!</definedName>
    <definedName name="СС_МАРГ_ЛИГ_ДП">#REF!</definedName>
    <definedName name="СС_МАС">[27]Калькуляции!#REF!</definedName>
    <definedName name="СС_МАССА">#REF!</definedName>
    <definedName name="СС_МАССА_П">[27]Калькуляции!$A$177:$IV$177</definedName>
    <definedName name="СС_МАССА_ПК">[27]Калькуляции!$A$178:$IV$178</definedName>
    <definedName name="СС_МАССАСРЕД">[27]Калькуляции!#REF!</definedName>
    <definedName name="СС_МАССАСРЕДН">[27]Калькуляции!#REF!</definedName>
    <definedName name="СС_СЫР">#REF!</definedName>
    <definedName name="СС_СЫРВН">#REF!</definedName>
    <definedName name="СС_СЫРДП">[27]Калькуляции!$A$67:$IV$67</definedName>
    <definedName name="СС_СЫРТОЛ">#REF!</definedName>
    <definedName name="СС_СЫРТОЛ_А">[27]Калькуляции!$A$65:$IV$65</definedName>
    <definedName name="СС_СЫРТОЛ_П">[27]Калькуляции!$A$63:$IV$63</definedName>
    <definedName name="СС_СЫРТОЛ_ПК">[27]Калькуляции!$A$64:$IV$64</definedName>
    <definedName name="ССП1">#REF!</definedName>
    <definedName name="ссс">#N/A</definedName>
    <definedName name="сссс">#N/A</definedName>
    <definedName name="ссф">#N/A</definedName>
    <definedName name="ссы">#N/A</definedName>
    <definedName name="Старкон2">[28]Дебиторка!$J$45</definedName>
    <definedName name="статьи">#REF!</definedName>
    <definedName name="статьи_план">#REF!</definedName>
    <definedName name="статьи_факт">#REF!</definedName>
    <definedName name="Статья">#REF!</definedName>
    <definedName name="СтатьяБддсКодВ1С">#REF!</definedName>
    <definedName name="СтатьяБддсЭтоГруппа">#REF!</definedName>
    <definedName name="сто">#REF!</definedName>
    <definedName name="сто_проц_ф">#REF!</definedName>
    <definedName name="сто_процентов">#REF!</definedName>
    <definedName name="стоимость">[40]Лист3!$A$1:$D$8</definedName>
    <definedName name="СтрокаЗаголовок">[68]Январь!$C$8:$C$264</definedName>
    <definedName name="СтрокаИмя">[58]Январь!$D$8:$D$264</definedName>
    <definedName name="СтрокаКод">[68]Январь!$E$8:$E$264</definedName>
    <definedName name="СтрокаСумма">[58]Январь!$B$8:$B$264</definedName>
    <definedName name="СуммаБддс">#REF!</definedName>
    <definedName name="СчОпл">#REF!</definedName>
    <definedName name="СчОпл1">#REF!</definedName>
    <definedName name="СЫР">#REF!</definedName>
    <definedName name="СЫР_ВН">#REF!</definedName>
    <definedName name="СЫР_ДП">[27]Калькуляции!#REF!</definedName>
    <definedName name="СЫР_ТОЛ">#REF!</definedName>
    <definedName name="СЫР_ТОЛ_А">[27]Калькуляции!#REF!</definedName>
    <definedName name="СЫР_ТОЛ_К">[27]Калькуляции!#REF!</definedName>
    <definedName name="СЫР_ТОЛ_П">[27]Калькуляции!#REF!</definedName>
    <definedName name="СЫР_ТОЛ_ПК">[27]Калькуляции!#REF!</definedName>
    <definedName name="СЫР_ТОЛ_СУМ">[27]Калькуляции!#REF!</definedName>
    <definedName name="СЫРА">#REF!</definedName>
    <definedName name="СЫРЬЁ">#REF!</definedName>
    <definedName name="т">#N/A</definedName>
    <definedName name="т1">'[70]2.2.4'!$F$36</definedName>
    <definedName name="т2">'[70]2.2.4'!$F$37</definedName>
    <definedName name="Таблица_ВидыКонтрагентов">[71]Параметры!$W$5:$X$6</definedName>
    <definedName name="Таблица_Контрагенты">[71]Параметры!$E$5:$F$407</definedName>
    <definedName name="Таблица_Периоды">[72]Параметры!$T$5:$U$28</definedName>
    <definedName name="Таблица_Проекты">[72]Параметры!$N$5:$O$6</definedName>
    <definedName name="Таблица_СП">[72]Параметры!$K$5:$L$5</definedName>
    <definedName name="Таблица_СтатьиБДДС">[73]Параметры!$AM$5:$AP$279</definedName>
    <definedName name="Таблица_СтатьиБДР">[72]Параметры!$AT$5:$AW$499</definedName>
    <definedName name="Таблица_Сценарии">[72]Параметры!$Q$5:$R$7</definedName>
    <definedName name="Таблица_ЦФО">[72]Параметры!$H$5:$I$64</definedName>
    <definedName name="Таблица_ЮрЛица">[72]Параметры!$B$5:$C$278</definedName>
    <definedName name="Таранов2">[28]Дебиторка!$J$32</definedName>
    <definedName name="Тариф_мощность">[63]Справочник!$B$3</definedName>
    <definedName name="Тариф_э_э">[63]Справочник!$B$2</definedName>
    <definedName name="Тариф_э_э_и_мощность">[63]Справочник!$B$4</definedName>
    <definedName name="ТБ">#REF!</definedName>
    <definedName name="ТБО">[65]Имущество!$ER$3</definedName>
    <definedName name="ТВ_ЭЛЦ3">#REF!</definedName>
    <definedName name="ТВЁРДЫЙ">#REF!</definedName>
    <definedName name="текмес">#REF!</definedName>
    <definedName name="текмес2">#REF!</definedName>
    <definedName name="теп_дефл">[36]Имущество!$CL$3</definedName>
    <definedName name="тепло">#N/A</definedName>
    <definedName name="тепло_проц_ф">#REF!</definedName>
    <definedName name="тепло_процент">#REF!</definedName>
    <definedName name="ТЕРМ">[27]Калькуляции!#REF!</definedName>
    <definedName name="ТЕРМ_ДАВ">[27]Калькуляции!#REF!</definedName>
    <definedName name="ТЗР">#REF!</definedName>
    <definedName name="ТИ">#REF!</definedName>
    <definedName name="Тип_бизнеса">[38]Списки!$B$79:$B$92</definedName>
    <definedName name="тип_плана">[38]Списки!$B$128:$B$129</definedName>
    <definedName name="Тип_ТС">[74]Списки!$B$60:$B$65</definedName>
    <definedName name="ТипОперацииБддсВКолонке">#REF!</definedName>
    <definedName name="ТипОперацииБддсВСтроке">#REF!</definedName>
    <definedName name="тобтлю">#N/A</definedName>
    <definedName name="Товарная_продукция_2">[75]июнь9!#REF!</definedName>
    <definedName name="ТОВАРНЫЙ">#REF!</definedName>
    <definedName name="ТовОб1">#REF!</definedName>
    <definedName name="ТовРеал1">#REF!</definedName>
    <definedName name="ТОЛ">#REF!</definedName>
    <definedName name="ТОЛК_МЕЛ">[27]Калькуляции!#REF!</definedName>
    <definedName name="ТОЛК_СЛТ">[27]Калькуляции!#REF!</definedName>
    <definedName name="ТОЛК_СУМ">[27]Калькуляции!#REF!</definedName>
    <definedName name="ТОЛК_ТОБ">[27]Калькуляции!#REF!</definedName>
    <definedName name="ТОЛЛИНГ_МАССА">[27]Калькуляции!#REF!</definedName>
    <definedName name="ТОЛЛИНГ_СЫРЕЦ">#REF!</definedName>
    <definedName name="ТОЛЛИНГ_СЫРЬЁ">[27]Калькуляции!#REF!</definedName>
    <definedName name="тоо">#N/A</definedName>
    <definedName name="тоюбтлб">#N/A</definedName>
    <definedName name="тп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ттт">#N/A</definedName>
    <definedName name="ттттт">#N/A</definedName>
    <definedName name="ть">#N/A</definedName>
    <definedName name="у">#N/A</definedName>
    <definedName name="у1">#N/A</definedName>
    <definedName name="УЗ_22_1кв">#REF!</definedName>
    <definedName name="УЗ_22_2кв">#REF!</definedName>
    <definedName name="УЗ_22_3кв">#REF!</definedName>
    <definedName name="УЗ_22_4кв">#REF!</definedName>
    <definedName name="УЗ_22_год">#REF!</definedName>
    <definedName name="УЗ_26_1кв">#REF!</definedName>
    <definedName name="УЗ_26_2кв">#REF!</definedName>
    <definedName name="УЗ_26_3кв">#REF!</definedName>
    <definedName name="УЗ_26_4кв">#REF!</definedName>
    <definedName name="УЗ_26_год">#REF!</definedName>
    <definedName name="УИ_39_1кв">#REF!</definedName>
    <definedName name="УИ_39_2кв">#REF!</definedName>
    <definedName name="УИ_39_3кв">#REF!</definedName>
    <definedName name="УИ_39_4кв">#REF!</definedName>
    <definedName name="УИ_39_год">#REF!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ун">#N/A</definedName>
    <definedName name="УП">#N/A</definedName>
    <definedName name="УСЛУГИ_6063">[27]Калькуляции!#REF!</definedName>
    <definedName name="уу">#N/A</definedName>
    <definedName name="ууу">#N/A</definedName>
    <definedName name="уууу">#N/A</definedName>
    <definedName name="ууууу">#N/A</definedName>
    <definedName name="УФ">#N/A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2">'[76]план 2000'!$G$643</definedName>
    <definedName name="факт">#REF!</definedName>
    <definedName name="факт1">#REF!</definedName>
    <definedName name="фев">#REF!</definedName>
    <definedName name="ФЕВ_РУБ">#REF!</definedName>
    <definedName name="ФЕВ_ТОН">#REF!</definedName>
    <definedName name="фев2">#REF!</definedName>
    <definedName name="февраль">#REF!</definedName>
    <definedName name="Февраль_ув">'[12]Перечень корректировок'!#REF!</definedName>
    <definedName name="Февраль_ум">'[12]Перечень корректировок'!#REF!</definedName>
    <definedName name="Филиалы">[77]Списки!$B$3:$B$67</definedName>
    <definedName name="фин_">[78]коэфф!$B$2</definedName>
    <definedName name="ФЛ_К">#REF!</definedName>
    <definedName name="ФЛОТ_ОКСА">[27]Калькуляции!#REF!</definedName>
    <definedName name="фо">[79]Лист1!#REF!</definedName>
    <definedName name="форм">#REF!</definedName>
    <definedName name="форм120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фывфывфыв">#N/A</definedName>
    <definedName name="х">#N/A</definedName>
    <definedName name="ХЛ_Н">#REF!</definedName>
    <definedName name="хоз.работы">'[30]цены цехов'!$D$31</definedName>
    <definedName name="ц">#N/A</definedName>
    <definedName name="ц1">#N/A</definedName>
    <definedName name="цена">'[29]1'!$B$67:$B$101</definedName>
    <definedName name="ЦЕННЗП_АВЧ">#REF!</definedName>
    <definedName name="ЦЕННЗП_АТЧ">#REF!</definedName>
    <definedName name="ЦЕХ_К">[27]Калькуляции!#REF!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[27]Калькуляции!$A$1400:$IV$1400</definedName>
    <definedName name="ЦЛК">'[30]цены цехов'!$D$56</definedName>
    <definedName name="ЦРО">'[30]цены цехов'!$D$25</definedName>
    <definedName name="ЦС_В">[27]Калькуляции!#REF!</definedName>
    <definedName name="ЦС_ДП">[27]Калькуляции!#REF!</definedName>
    <definedName name="ЦС_Т">[27]Калькуляции!#REF!</definedName>
    <definedName name="ЦС_Т_А">[27]Калькуляции!#REF!</definedName>
    <definedName name="ЦС_Т_П">[27]Калькуляции!#REF!</definedName>
    <definedName name="ЦС_Т_ПК">[27]Калькуляции!#REF!</definedName>
    <definedName name="ЦС_Э">[27]Калькуляции!#REF!</definedName>
    <definedName name="цу">#N/A</definedName>
    <definedName name="цуа">#N/A</definedName>
    <definedName name="цукц" hidden="1">[2]Кедровский!#REF!</definedName>
    <definedName name="ццц">#N/A</definedName>
    <definedName name="ч">#N/A</definedName>
    <definedName name="четвертый">#REF!</definedName>
    <definedName name="ЧОК">#REF!</definedName>
    <definedName name="ЧП1">#REF!</definedName>
    <definedName name="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[80]Позиция!$B$4:$E$322</definedName>
    <definedName name="шихт_ВАЦ">'[30]цены цехов'!$D$44</definedName>
    <definedName name="шихт_ЛАЦ">'[30]цены цехов'!$D$47</definedName>
    <definedName name="ШТАНГИ">#REF!</definedName>
    <definedName name="шщэшх">#N/A</definedName>
    <definedName name="щ">#N/A</definedName>
    <definedName name="ъ">#REF!</definedName>
    <definedName name="ы">#N/A</definedName>
    <definedName name="ыв">#N/A</definedName>
    <definedName name="ывавап" hidden="1">{#N/A,#N/A,TRUE,"Лист1";#N/A,#N/A,TRUE,"Лист2";#N/A,#N/A,TRUE,"Лист3"}</definedName>
    <definedName name="ывывы" hidden="1">{#N/A,#N/A,TRUE,"Лист1";#N/A,#N/A,TRUE,"Лист2";#N/A,#N/A,TRUE,"Лист3"}</definedName>
    <definedName name="ыуаы" hidden="1">{#N/A,#N/A,TRUE,"Лист1";#N/A,#N/A,TRUE,"Лист2";#N/A,#N/A,TRUE,"Лист3"}</definedName>
    <definedName name="ыы">#N/A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.энергия">'[30]цены цехов'!$D$13</definedName>
    <definedName name="эл_дефл">[36]Имущество!$BR$3</definedName>
    <definedName name="электро">[65]Имущество!$BL$3</definedName>
    <definedName name="электро_проц_ф">#REF!</definedName>
    <definedName name="электро_процент">#REF!</definedName>
    <definedName name="ЭН">#REF!</definedName>
    <definedName name="Энергообъект">[63]Справочник!$B$6</definedName>
    <definedName name="ЭР1">#REF!</definedName>
    <definedName name="ЭРЦ">'[30]цены цехов'!$D$15</definedName>
    <definedName name="Эталон2">[28]Дебиторка!$J$48</definedName>
    <definedName name="ЭЭ">#REF!</definedName>
    <definedName name="ЭЭ_">#REF!</definedName>
    <definedName name="ЭЭ_ДП">[27]Калькуляции!#REF!</definedName>
    <definedName name="ЭЭ_ЗФА">#REF!</definedName>
    <definedName name="ЭЭ_Т">#REF!</definedName>
    <definedName name="ЭЭ_ТОЛ">[27]Калькуляции!#REF!</definedName>
    <definedName name="эээээээээээээээээээээ">#N/A</definedName>
    <definedName name="ю">#N/A</definedName>
    <definedName name="Юлин">#N/A</definedName>
    <definedName name="Юридическое_управление">#REF!</definedName>
    <definedName name="я">#N/A</definedName>
    <definedName name="янв">#REF!</definedName>
    <definedName name="ЯНВ_РУБ">#REF!</definedName>
    <definedName name="ЯНВ_ТОН">#REF!</definedName>
    <definedName name="янв2">#REF!</definedName>
    <definedName name="Январь_ув">'[12]Перечень корректировок'!#REF!</definedName>
    <definedName name="Январь_ум">'[12]Перечень корректировок'!#REF!</definedName>
    <definedName name="Ярпиво2">[28]Дебиторка!$J$49</definedName>
    <definedName name="яя">#N/A</definedName>
    <definedName name="яяя">#N/A</definedName>
    <definedName name="яЯяяя" hidden="1">{#N/A,#N/A,TRUE,"Лист1";#N/A,#N/A,TRUE,"Лист2";#N/A,#N/A,TRUE,"Лист3"}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AD73" i="1"/>
  <c r="AD72" i="1" l="1"/>
  <c r="P72" i="1"/>
  <c r="R72" i="1" s="1"/>
  <c r="AU32" i="1" l="1"/>
  <c r="AU19" i="1"/>
  <c r="AU18" i="1"/>
  <c r="P61" i="1" l="1"/>
  <c r="Q61" i="1" s="1"/>
  <c r="O44" i="1"/>
  <c r="P44" i="1" s="1"/>
  <c r="R44" i="1" s="1"/>
  <c r="P15" i="1"/>
  <c r="Q15" i="1" s="1"/>
  <c r="R15" i="1" s="1"/>
  <c r="P14" i="1"/>
  <c r="R14" i="1" s="1"/>
  <c r="AD56" i="1" l="1"/>
  <c r="AD58" i="1"/>
  <c r="AD57" i="1"/>
  <c r="AD71" i="1"/>
  <c r="AD70" i="1"/>
  <c r="Q71" i="1"/>
  <c r="R71" i="1" s="1"/>
  <c r="Q70" i="1"/>
  <c r="R70" i="1" s="1"/>
  <c r="P63" i="1" l="1"/>
  <c r="Q63" i="1" s="1"/>
  <c r="P62" i="1"/>
  <c r="Q62" i="1" s="1"/>
  <c r="P60" i="1"/>
  <c r="Q60" i="1" s="1"/>
  <c r="P58" i="1" l="1"/>
  <c r="P57" i="1"/>
  <c r="P56" i="1"/>
  <c r="P55" i="1"/>
  <c r="P54" i="1"/>
  <c r="P53" i="1" l="1"/>
  <c r="Q53" i="1" s="1"/>
  <c r="P52" i="1"/>
  <c r="Q52" i="1" s="1"/>
  <c r="P51" i="1" l="1"/>
  <c r="R51" i="1" s="1"/>
  <c r="P50" i="1"/>
  <c r="Q50" i="1" s="1"/>
  <c r="P49" i="1"/>
  <c r="Q49" i="1" s="1"/>
  <c r="AD48" i="1"/>
  <c r="P48" i="1"/>
  <c r="P47" i="1" l="1"/>
  <c r="P46" i="1"/>
  <c r="R46" i="1" s="1"/>
  <c r="AD45" i="1"/>
  <c r="P45" i="1"/>
  <c r="R45" i="1" s="1"/>
  <c r="P43" i="1"/>
  <c r="P42" i="1"/>
  <c r="P41" i="1"/>
  <c r="R41" i="1" s="1"/>
  <c r="P40" i="1" l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Q18" i="1" l="1"/>
  <c r="Q17" i="1"/>
  <c r="R16" i="1"/>
  <c r="T12" i="1" l="1"/>
  <c r="S12" i="1"/>
  <c r="R12" i="1"/>
  <c r="Q12" i="1"/>
  <c r="T11" i="1"/>
  <c r="S11" i="1"/>
  <c r="R11" i="1"/>
  <c r="Q11" i="1"/>
  <c r="T10" i="1"/>
  <c r="S10" i="1"/>
  <c r="R10" i="1"/>
  <c r="Q10" i="1"/>
  <c r="T9" i="1"/>
  <c r="S9" i="1"/>
  <c r="R9" i="1"/>
  <c r="Q9" i="1"/>
  <c r="T8" i="1"/>
  <c r="S8" i="1"/>
  <c r="R8" i="1"/>
  <c r="Q8" i="1"/>
  <c r="T7" i="1"/>
  <c r="S7" i="1"/>
  <c r="R7" i="1"/>
  <c r="Q7" i="1"/>
  <c r="T6" i="1"/>
  <c r="S6" i="1"/>
  <c r="R6" i="1"/>
  <c r="Q6" i="1"/>
  <c r="AK9" i="1"/>
  <c r="AL9" i="1" s="1"/>
  <c r="AM9" i="1" s="1"/>
  <c r="AK10" i="1"/>
  <c r="AL10" i="1" s="1"/>
  <c r="AM10" i="1" s="1"/>
  <c r="AK11" i="1"/>
  <c r="AL11" i="1" s="1"/>
  <c r="AM11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AD11" i="1"/>
  <c r="AD10" i="1"/>
  <c r="AD9" i="1"/>
  <c r="P74" i="1" l="1"/>
  <c r="Y7" i="1"/>
  <c r="AK7" i="1" s="1"/>
  <c r="AL7" i="1" s="1"/>
  <c r="AM7" i="1" s="1"/>
  <c r="AK8" i="1"/>
  <c r="AL8" i="1" s="1"/>
  <c r="AM8" i="1" s="1"/>
  <c r="AK12" i="1"/>
  <c r="AL12" i="1" s="1"/>
  <c r="AM12" i="1" s="1"/>
  <c r="Y6" i="1"/>
  <c r="AK6" i="1" s="1"/>
  <c r="AL6" i="1" s="1"/>
  <c r="AM6" i="1" s="1"/>
  <c r="AD12" i="1" l="1"/>
  <c r="AD8" i="1"/>
  <c r="AD7" i="1"/>
  <c r="AD6" i="1"/>
</calcChain>
</file>

<file path=xl/sharedStrings.xml><?xml version="1.0" encoding="utf-8"?>
<sst xmlns="http://schemas.openxmlformats.org/spreadsheetml/2006/main" count="1260" uniqueCount="308">
  <si>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</si>
  <si>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</si>
  <si>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</si>
  <si>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</si>
  <si>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 лота</t>
  </si>
  <si>
    <t>Наименование лота</t>
  </si>
  <si>
    <t>Код по ОКВЭД2</t>
  </si>
  <si>
    <t>Код по ОКПД2</t>
  </si>
  <si>
    <t>Категория закупки, которая не учитывается при расчёте совокупного годового стоимостного объёма договоров*</t>
  </si>
  <si>
    <t>Признак закупки инновационной и высокотехнологичной продукции (Да/Нет)</t>
  </si>
  <si>
    <t>Источник финансирования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</si>
  <si>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</si>
  <si>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</si>
  <si>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</si>
  <si>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Планируемый способ закупки</t>
  </si>
  <si>
    <t>Сведения о закупке у единственного поставщика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</si>
  <si>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</si>
  <si>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</si>
  <si>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</si>
  <si>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Юридическое лицо</t>
  </si>
  <si>
    <t>Филиал/подразделение</t>
  </si>
  <si>
    <t>Организатор закупки</t>
  </si>
  <si>
    <t>Вид закупки (электронная/неэлектронная)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</si>
  <si>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</si>
  <si>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</si>
  <si>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</si>
  <si>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</si>
  <si>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</si>
  <si>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</si>
  <si>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</si>
  <si>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</si>
  <si>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</si>
  <si>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</si>
  <si>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</si>
  <si>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</si>
  <si>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</si>
  <si>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Технологическое присоединение (Да/Нет)</t>
  </si>
  <si>
    <t>Код по ОКЕИ</t>
  </si>
  <si>
    <t>наименование</t>
  </si>
  <si>
    <t>Код по ОКАТО</t>
  </si>
  <si>
    <t>Нет</t>
  </si>
  <si>
    <t>электронная</t>
  </si>
  <si>
    <t>Калининградская обл.</t>
  </si>
  <si>
    <t>согласно техническому заданию</t>
  </si>
  <si>
    <t>Д</t>
  </si>
  <si>
    <t>УЭФ</t>
  </si>
  <si>
    <t>Оказание услуг по предоставлению кредитных средств</t>
  </si>
  <si>
    <t>64.19.2</t>
  </si>
  <si>
    <t>64.19</t>
  </si>
  <si>
    <t>ОА</t>
  </si>
  <si>
    <t>прочие доходы, расходы</t>
  </si>
  <si>
    <t>ФО</t>
  </si>
  <si>
    <t>АО "Янтарьэнергосбыт"</t>
  </si>
  <si>
    <t>2022-2025</t>
  </si>
  <si>
    <t>кредитная линия с лимитом финансирования 300 000 тыс.руб. и макс. проц. ставкой 11%</t>
  </si>
  <si>
    <t>овердрафт с лимитом финансирования 500 000 тыс.руб. и макс. проц. ставкой 10%</t>
  </si>
  <si>
    <t>кредитная линия с лимитом финансирования 200 000 тыс.руб. и макс. проц. ставкой 11%</t>
  </si>
  <si>
    <t>Основание для проведения закупки у ЕП (пункт ЕСЗ ПАО "Россети")</t>
  </si>
  <si>
    <t>Данные из утвержденной инвестиционной программы</t>
  </si>
  <si>
    <t xml:space="preserve">Статус ИПР 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</si>
  <si>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</si>
  <si>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</si>
  <si>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</si>
  <si>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</si>
  <si>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</si>
  <si>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</si>
  <si>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</si>
  <si>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</si>
  <si>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</si>
  <si>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Объёмы оплаты долгосрочного договора по годам,                                тыс. руб. (с НДС)</t>
  </si>
  <si>
    <t>руб.</t>
  </si>
  <si>
    <t>ОЗК</t>
  </si>
  <si>
    <t>усл.ед</t>
  </si>
  <si>
    <t>2022-2023</t>
  </si>
  <si>
    <t>Группа по ОПР и КП ЮУ</t>
  </si>
  <si>
    <t>ИТ</t>
  </si>
  <si>
    <t xml:space="preserve">Оказание информационных услуг с использованием  экземпляров Системы Консультант Плюс на основе специального лицензионного программного обеспечения, обеспечивающего совместимость информационных услуг с установленными у заказчика экземплярами Систем Консультант Плюс. </t>
  </si>
  <si>
    <t>63.11.1</t>
  </si>
  <si>
    <t>63.11.19.000</t>
  </si>
  <si>
    <t>собственные средства</t>
  </si>
  <si>
    <t>ОИТиС</t>
  </si>
  <si>
    <t xml:space="preserve">Поставка расходных материалов для копировальной техники и печатного оборудования </t>
  </si>
  <si>
    <t>28.23.2</t>
  </si>
  <si>
    <t xml:space="preserve">себестоимость </t>
  </si>
  <si>
    <t>ОЗП</t>
  </si>
  <si>
    <t>Поставка расходных материалов для копировальной техники и печатного оборудования</t>
  </si>
  <si>
    <t>Поставка комплектующих и прочих расходных материалов для ремонта и обслуживания оргтехники</t>
  </si>
  <si>
    <t>26.20</t>
  </si>
  <si>
    <t>Выполнение работ по ремонту и обслуживанию электронных очередей</t>
  </si>
  <si>
    <t>СЦ</t>
  </si>
  <si>
    <t>неэлектронная</t>
  </si>
  <si>
    <t>Ремонт и обслуживание электронных очередей</t>
  </si>
  <si>
    <t xml:space="preserve">Оказание услуг по утилизации оргтехники </t>
  </si>
  <si>
    <t>38.22</t>
  </si>
  <si>
    <t>Услуги по утилизации оргтехники</t>
  </si>
  <si>
    <t>Поставка МФУ</t>
  </si>
  <si>
    <t>амортизация, прибыль</t>
  </si>
  <si>
    <t>J_ЯЭС_2020.06</t>
  </si>
  <si>
    <t>Приобретение многофункциональных устройств (МФУ)</t>
  </si>
  <si>
    <t xml:space="preserve">Поставка персональных компьютеров </t>
  </si>
  <si>
    <t>26.20.1</t>
  </si>
  <si>
    <t>J_ЯЭС_2020.04</t>
  </si>
  <si>
    <t>Приобретение персональных компьютеров</t>
  </si>
  <si>
    <t>Оказание услуг по сопровождению ПК "Стек-ЭНЕРГО"</t>
  </si>
  <si>
    <t>62.02.20.190</t>
  </si>
  <si>
    <t>62.02.9</t>
  </si>
  <si>
    <t>ЕП</t>
  </si>
  <si>
    <t xml:space="preserve">неэлектронная </t>
  </si>
  <si>
    <t>ООО Компания "Стек ИТ"</t>
  </si>
  <si>
    <t>Сопровождение ПК "Стек-ЭНЕРГО"</t>
  </si>
  <si>
    <t>Оказание услуг по переходу на новую версию Стек</t>
  </si>
  <si>
    <t>Переход на новую версию Стек</t>
  </si>
  <si>
    <t>Оказание услуг по внедрению Стек для АО "КГК"</t>
  </si>
  <si>
    <t>Внедрение Стек для АО "КГК"</t>
  </si>
  <si>
    <t>Использование модуля Стек-Интеграция</t>
  </si>
  <si>
    <t>62.01</t>
  </si>
  <si>
    <t>62.01.29</t>
  </si>
  <si>
    <t>Сопровождение ИВК "Пирамида-Сети"</t>
  </si>
  <si>
    <t>АО "Янтарьэнерго"</t>
  </si>
  <si>
    <t>Предоставление неисключительных прав на использование ПО для ЭВМ Kaspersky Endpoint Security для бизнеса</t>
  </si>
  <si>
    <t>Поставка лицензии 1С:Предприятие 8 Проф. Клиентская лицензия на 50 рабочих мест</t>
  </si>
  <si>
    <t>Поставка лицензий на ПО для ЭВМ</t>
  </si>
  <si>
    <t>Лицензия на АРМ "Стек-ЭНЕРГО" 50 шт.</t>
  </si>
  <si>
    <t>шт.</t>
  </si>
  <si>
    <t>Лицензия модуль "Онлайн касса"</t>
  </si>
  <si>
    <t>Внесение изменений в функционал веб-сайта</t>
  </si>
  <si>
    <t xml:space="preserve">электронная </t>
  </si>
  <si>
    <t>Право на использование программ для ПЭВМ по программе корпоративного лицензирования Microsoft EAS</t>
  </si>
  <si>
    <t>ОК</t>
  </si>
  <si>
    <t>Поставка серверного и сетевого оборудования</t>
  </si>
  <si>
    <t xml:space="preserve">амортизация, прибыль </t>
  </si>
  <si>
    <t>Приобретение серверного оборудования</t>
  </si>
  <si>
    <t>5.7.3.3</t>
  </si>
  <si>
    <t xml:space="preserve"> 5.7.3.3</t>
  </si>
  <si>
    <t>ОМТОиЗД</t>
  </si>
  <si>
    <t>услуги</t>
  </si>
  <si>
    <t>41.2</t>
  </si>
  <si>
    <t>41.20.4</t>
  </si>
  <si>
    <t>себестоимость</t>
  </si>
  <si>
    <t>Текущий ремонт</t>
  </si>
  <si>
    <t>27000000000</t>
  </si>
  <si>
    <t>Выполнение работ по текущему ремонту нежилых помещений в производственно-административном здании, расположенного по адресу: г. Калининград,  ул. Дарвина, 10</t>
  </si>
  <si>
    <t>30.03.2022</t>
  </si>
  <si>
    <t>Выполнение работ по текущему ремонту кровли производственно-административном здании, расположенного по адресу: г. Калининград,  ул. Дарвина, 10</t>
  </si>
  <si>
    <t>30.06.2022</t>
  </si>
  <si>
    <t>Поставка и монтаж кондиционеров</t>
  </si>
  <si>
    <t>43.22</t>
  </si>
  <si>
    <t>43.22.12.150</t>
  </si>
  <si>
    <t>Поставка и ремонт кондиционеров</t>
  </si>
  <si>
    <t>Ремонт и обслуживание кондиционеров</t>
  </si>
  <si>
    <t>33.12</t>
  </si>
  <si>
    <t>33.12.18.000</t>
  </si>
  <si>
    <t>МТРиО</t>
  </si>
  <si>
    <t>Поставка питьевой воды</t>
  </si>
  <si>
    <t>11.07</t>
  </si>
  <si>
    <t>баллоны</t>
  </si>
  <si>
    <t>Поставка канцелярских товаров</t>
  </si>
  <si>
    <t>47.7</t>
  </si>
  <si>
    <t>Поставка моющих средств</t>
  </si>
  <si>
    <t>47.75.2</t>
  </si>
  <si>
    <t>Поставка моющих средств и предметов санитарии</t>
  </si>
  <si>
    <t>Поставка бумаги для принтеров</t>
  </si>
  <si>
    <t>17.12</t>
  </si>
  <si>
    <t>пачки</t>
  </si>
  <si>
    <t>22.23.14</t>
  </si>
  <si>
    <t>22.23.14.130</t>
  </si>
  <si>
    <t>Поставка мебели</t>
  </si>
  <si>
    <t>47.59.1</t>
  </si>
  <si>
    <t>47.59</t>
  </si>
  <si>
    <t>Поставка средств индивидуальной защиты</t>
  </si>
  <si>
    <t>14.12</t>
  </si>
  <si>
    <t>Технический департамент</t>
  </si>
  <si>
    <t>20.20.</t>
  </si>
  <si>
    <t xml:space="preserve">Оказание услуг по проведению специальной оценке условий труда </t>
  </si>
  <si>
    <t>71.20.7</t>
  </si>
  <si>
    <t>71.20.19.130</t>
  </si>
  <si>
    <t>Оказание услуг по оценке профессиональных рисков</t>
  </si>
  <si>
    <t>66.21</t>
  </si>
  <si>
    <t xml:space="preserve">Оказание услуг по лабораторным исследованиям биологического материала на COVID-19 </t>
  </si>
  <si>
    <t>86.90.15</t>
  </si>
  <si>
    <t>ООО "МедэкспертЛаб"</t>
  </si>
  <si>
    <t>5.7.3.3.</t>
  </si>
  <si>
    <t>ООД</t>
  </si>
  <si>
    <t>Поставка конвертов</t>
  </si>
  <si>
    <t>17.23.12.110</t>
  </si>
  <si>
    <t>нет</t>
  </si>
  <si>
    <t xml:space="preserve">согласно техническому заданию </t>
  </si>
  <si>
    <t>усл.ед.</t>
  </si>
  <si>
    <t>53.10.2</t>
  </si>
  <si>
    <t>53.10.12.000</t>
  </si>
  <si>
    <t>В</t>
  </si>
  <si>
    <t xml:space="preserve">Почтово-телеграфные услуги </t>
  </si>
  <si>
    <t>3.7.3.1.</t>
  </si>
  <si>
    <t>АО "Почта России"</t>
  </si>
  <si>
    <t>Оказание почтово-телеграфных услуг</t>
  </si>
  <si>
    <t>ОЭБ</t>
  </si>
  <si>
    <t>СБ</t>
  </si>
  <si>
    <t>74.90.99</t>
  </si>
  <si>
    <t>26.20.40.140</t>
  </si>
  <si>
    <t>Себестоимость</t>
  </si>
  <si>
    <t>Бизнес-план</t>
  </si>
  <si>
    <t xml:space="preserve">Предоставление Сублицензиату право использования результата интеллектуальной деятельности </t>
  </si>
  <si>
    <t>Согласно техническому заданию</t>
  </si>
  <si>
    <t>на 1 IP-адрес на 1 год (от 200 шт и более) [RC-F-Pro-License-1Y]</t>
  </si>
  <si>
    <t>31.09.2022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</si>
  <si>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 г. Нестеров, ул. Маяковского, 2</t>
  </si>
  <si>
    <t>специалист по ГО и ЧС</t>
  </si>
  <si>
    <t>32.99.1</t>
  </si>
  <si>
    <t>32.99.11.111</t>
  </si>
  <si>
    <t>поставка противогазов гражданских ГП-21У</t>
  </si>
  <si>
    <t>комплект</t>
  </si>
  <si>
    <t>отдел АО</t>
  </si>
  <si>
    <t>Поставка автомобильного топлива по топливным картам</t>
  </si>
  <si>
    <t>47.30</t>
  </si>
  <si>
    <t>Предоставление услуг по ремонту автомобильного транспорта</t>
  </si>
  <si>
    <t>45.20</t>
  </si>
  <si>
    <t>услуга</t>
  </si>
  <si>
    <t>Оказание услуг по обязательному страхованию гражданской ответственности владельцев автотранспортных средств (ОСАГО)</t>
  </si>
  <si>
    <t>65.12.2</t>
  </si>
  <si>
    <t>Услуга по обязательному страхованию гражданской ответственности автовладельцев</t>
  </si>
  <si>
    <t>2023-2024</t>
  </si>
  <si>
    <t>65.12.29</t>
  </si>
  <si>
    <t>Услуга по добровольному страхованию гражданской ответственности автовладельцев</t>
  </si>
  <si>
    <t>Поставка метрологического оборудования</t>
  </si>
  <si>
    <t>26.51.4</t>
  </si>
  <si>
    <t>26.51.43.150</t>
  </si>
  <si>
    <t>Поставка 
метрологического оборудования 
для нужд АО "Янтарьэнергосбыт"</t>
  </si>
  <si>
    <t>Поставка ручного изолирующего инструмента для нужд АО "Янтарьэнергосбыт"</t>
  </si>
  <si>
    <t>27.33</t>
  </si>
  <si>
    <t>27.33.14</t>
  </si>
  <si>
    <t>Поставка одноразовых номерных пломб и пломбировочного материала для нужд АО "Янтарьэнергосбыт"</t>
  </si>
  <si>
    <t>22.29</t>
  </si>
  <si>
    <t xml:space="preserve">
22.29.29.120</t>
  </si>
  <si>
    <t>Поставка одноразовых номерных пломб для нужд АО "Янтарьэнергосбыт"</t>
  </si>
  <si>
    <t>30.11.2023</t>
  </si>
  <si>
    <t xml:space="preserve">Поставка дезинфицирующих средств  </t>
  </si>
  <si>
    <t>усл. ед.</t>
  </si>
  <si>
    <t>отдел маркетинга</t>
  </si>
  <si>
    <t>46.90</t>
  </si>
  <si>
    <t>47.78.30</t>
  </si>
  <si>
    <t>60.10.11</t>
  </si>
  <si>
    <t>18.1</t>
  </si>
  <si>
    <t>18.12</t>
  </si>
  <si>
    <t>Поставка сувенирной  продукции</t>
  </si>
  <si>
    <t>Размещение рекламы</t>
  </si>
  <si>
    <t>Изготовление полиграфической продукции</t>
  </si>
  <si>
    <t>Поставка сувенирной продукции</t>
  </si>
  <si>
    <t>30.01.2022</t>
  </si>
  <si>
    <t>30.04.2022</t>
  </si>
  <si>
    <t>30.12.2022</t>
  </si>
  <si>
    <t>Поставка противогазов гражданских ГП-21У</t>
  </si>
  <si>
    <t>Поставка Лицензии 1С:Предприятие 8 Проф.</t>
  </si>
  <si>
    <t>Поставка лицензии модуль "Онлайн касса"</t>
  </si>
  <si>
    <t xml:space="preserve">Поставка лицензии на АРМ "Стек-ЭНЕРГО" </t>
  </si>
  <si>
    <t>Оказание услуг по внесению изменений в функционал веб-сайта</t>
  </si>
  <si>
    <t>Предоставление права на использование программ для ПЭВМ по программе корпоративного лицензирования Microsoft EAS</t>
  </si>
  <si>
    <t xml:space="preserve">Поставка лицензии на использование программы RedCheck Professional </t>
  </si>
  <si>
    <t>Поставка сублицензии на программу "Контур информационной безопасности SearchInform"</t>
  </si>
  <si>
    <t>Оказание услуг по ремонту автомобильного транспорта</t>
  </si>
  <si>
    <t>Оказание услуг по размещению рекламы на радио</t>
  </si>
  <si>
    <t>Оказание услуг по изготовлению полиграфической продукции</t>
  </si>
  <si>
    <t>План ремонтов зданий и сооружений</t>
  </si>
  <si>
    <t>Программа страховой защиты</t>
  </si>
  <si>
    <t>Инвестиционная программа</t>
  </si>
  <si>
    <t>Отдел управления персоналом</t>
  </si>
  <si>
    <t>65.12.4</t>
  </si>
  <si>
    <t>65.12.1</t>
  </si>
  <si>
    <t>21.06.2022</t>
  </si>
  <si>
    <t>22.06.2022</t>
  </si>
  <si>
    <t>21.06.2023</t>
  </si>
  <si>
    <t>31.07.2022</t>
  </si>
  <si>
    <t>01.08.2022</t>
  </si>
  <si>
    <t>31.07.2023</t>
  </si>
  <si>
    <t>Передача права на использование ПО ViPNet Client for Windows 4.х (КС2)</t>
  </si>
  <si>
    <t>Передача прав на использование ПО для ЭВМ Indeed Access Manager</t>
  </si>
  <si>
    <t xml:space="preserve">Поставка сертификата активации сервиса совместной технической поддержки ПО </t>
  </si>
  <si>
    <t>Оказание услуг по использованию модуля Стек-Интеграция</t>
  </si>
  <si>
    <t>Оказание услуг по сопровождению ИВК "Пирамида-Сети"</t>
  </si>
  <si>
    <t>ООО "Поисковые Технологии"</t>
  </si>
  <si>
    <t>Наличие условий о субъектах малого и среднего предпринимательства в конкурсной/закупочной документации*</t>
  </si>
  <si>
    <t>информационные услуги с испорльзованием экземпляров Системы Консультант Плюс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</si>
  <si>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г. Гурьевск  ул. Советская, 1</t>
  </si>
  <si>
    <t>Выполнение работ по текущему ремонту помещений (каб. 101; 113; 211; 212; 213)  административного здания по адресу: г. Калининград, ул. Фрунзе, 11</t>
  </si>
  <si>
    <t>Поставка и установка жалюзи и рольставней</t>
  </si>
  <si>
    <t>Выполнение лабораторных исследований биологического материала на COVID-19</t>
  </si>
  <si>
    <t>Оказание услуг по добровольному страхованию автотранспортных средств (КАСКО)</t>
  </si>
  <si>
    <t>УКЗ АО "Янтарьэнерго"</t>
  </si>
  <si>
    <t>План закупки товаров, работ, услуг для нужд АО "Янтарьэнергосбыт" на 2022 г.</t>
  </si>
  <si>
    <t>Генеральный директор _____________________________________________ А.В. Парамонов</t>
  </si>
  <si>
    <t>Выполнение работ по текущему ремонту нежилых помещений в производственно-административном здании, расположенного по адресу: Калининградская обл., г. Черняховск,  пер. 2-ой Дачный, 20</t>
  </si>
  <si>
    <t xml:space="preserve">и </t>
  </si>
  <si>
    <t>30.04.20222</t>
  </si>
  <si>
    <t>30.09.2022</t>
  </si>
  <si>
    <t>Отдел по развитию интеллектуального учета</t>
  </si>
  <si>
    <t>ПИР, СМР, ПНР</t>
  </si>
  <si>
    <t>Организация системы интеллектуального учета электроэнергии с удаленным сбором данных (включая приобретение приборов учета, выполнение проектных, строительно-монтажных и пусконаладочных работ по модернизации / созданию системы
учета электроэнергии)</t>
  </si>
  <si>
    <t>71.1</t>
  </si>
  <si>
    <t>У</t>
  </si>
  <si>
    <t>инвестиционная программа</t>
  </si>
  <si>
    <t>УКП АО "Янтарьэнерго"</t>
  </si>
  <si>
    <t>Инвестиционная программа АО "Янтарьэнергосбыт на 2023.г.</t>
  </si>
  <si>
    <t xml:space="preserve"> Оказание услуг страхования от несчастных случаев и болезней</t>
  </si>
  <si>
    <t>Оказание услуг добровольного медицинского страхования</t>
  </si>
  <si>
    <t>Услуги по изготовлению и размещение аудио- и видеоматериала</t>
  </si>
  <si>
    <t>73.12</t>
  </si>
  <si>
    <t>бизнес план</t>
  </si>
  <si>
    <t>30.02.2022</t>
  </si>
  <si>
    <t>30.02.2023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</si>
</sst>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[$-419]mmmm\ yyyy;@"/>
    <numFmt numFmtId="165" formatCode="[$-419]mmmm;@"/>
    <numFmt numFmtId="166" formatCode="#,##0_ ;[Red]\-#,##0\ "/>
    <numFmt numFmtId="167" formatCode="_-* #,##0.00_р_._-;\-* #,##0.00_р_._-;_-* &quot;-&quot;??_р_._-;_-@_-"/>
    <numFmt numFmtId="168" formatCode="#,##0.00_ ;\-#,##0.00\ "/>
    <numFmt numFmtId="169" formatCode="0.0"/>
    <numFmt numFmtId="170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0" fontId="3" fillId="0" borderId="0"/>
    <xf numFmtId="44" fontId="6" fillId="0" borderId="0" applyFont="0" applyFill="0" applyBorder="0" applyAlignment="0" applyProtection="0"/>
    <xf numFmtId="0" fontId="8" fillId="0" borderId="0"/>
  </cellStyleXfs>
  <cellXfs count="137">
    <xf numFmtId="0" fontId="0" fillId="0" borderId="0" xfId="0"/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5" fillId="2" borderId="0" xfId="0" applyNumberFormat="1" applyFont="1" applyFill="1"/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4" fontId="5" fillId="2" borderId="1" xfId="0" applyNumberFormat="1" applyFont="1" applyFill="1" applyBorder="1" applyAlignment="1">
      <alignment vertical="center"/>
    </xf>
    <xf numFmtId="0" fontId="11" fillId="2" borderId="1" xfId="0" applyFont="1" applyFill="1" applyBorder="1"/>
    <xf numFmtId="0" fontId="11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1" xfId="0" applyFill="1" applyBorder="1"/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/>
    <xf numFmtId="168" fontId="4" fillId="2" borderId="1" xfId="0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0" xfId="0" applyFont="1" applyFill="1"/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2" borderId="1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4" fontId="4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/>
    <xf numFmtId="2" fontId="14" fillId="2" borderId="0" xfId="0" applyNumberFormat="1" applyFont="1" applyFill="1"/>
    <xf numFmtId="2" fontId="5" fillId="2" borderId="0" xfId="0" applyNumberFormat="1" applyFont="1" applyFill="1"/>
    <xf numFmtId="1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/>
    </xf>
    <xf numFmtId="17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0" xfId="0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70" fontId="16" fillId="2" borderId="0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14" fillId="2" borderId="0" xfId="0" applyNumberFormat="1" applyFont="1" applyFill="1"/>
    <xf numFmtId="2" fontId="14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2" borderId="0" xfId="0" applyNumberFormat="1" applyFont="1" applyFill="1" applyAlignment="1">
      <alignment horizontal="center" vertical="center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0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/>
    </xf>
    <xf numFmtId="166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/>
    </xf>
  </cellXfs>
  <cellStyles count="7">
    <cellStyle name="Денежный" xfId="5" builtinId="4"/>
    <cellStyle name="Обычный" xfId="0" builtinId="0"/>
    <cellStyle name="Обычный 3 2" xfId="4"/>
    <cellStyle name="Обычный 7" xfId="6"/>
    <cellStyle name="Обычный_Исполнительный аппарат МРСК Центра и Приволжья" xfId="1"/>
    <cellStyle name="Стиль 1 2" xfId="3"/>
    <cellStyle name="Финансовый 2 2" xfId="2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CNP%20Corporate\Portfolio%20Management\Main%20files\Master%20PM%20Tracker%207-25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00.4\vol4\WINDOWS\TEMP\EXCEL\TOOLB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dir-serv\change\&#1052;&#1086;&#1080;%20&#1076;&#1086;&#1082;&#1091;&#1084;&#1077;&#1085;&#1090;&#1099;\&#1042;&#1057;&#1071;&#1063;&#1048;&#1053;&#1040;%20&#1053;&#1040;%20&#1088;&#1072;&#1073;&#1086;&#1095;&#1077;&#1084;%20&#1089;&#1090;&#1086;&#1083;&#1077;\2006\&#1074;&#1072;&#1088;&#1080;&#1072;&#1085;&#1090;&#1099;%20&#1073;&#1102;&#1076;&#1078;&#1077;&#1090;&#1072;%202006%20&#1075;\&#1054;&#1073;&#1085;&#1086;&#1074;&#1083;&#1077;&#1085;&#1080;&#1103;%20&#1050;&#1069;&#1064;%20&#1075;&#1086;&#1076;%20&#1087;&#1086;%20&#1092;&#1072;&#1082;&#1090;&#1086;&#1088;&#1072;&#1084;\&#1080;&#1079;&#1084;%2032%20(v%204.1)\&#1082;&#1086;&#1088;&#1088;&#1082;&#1072;%20&#1073;&#1077;&#1079;%20&#1080;&#1079;&#1084;&#1077;&#1085;&#1077;&#1085;&#1080;&#1081;%20&#1057;&#1044;%20&#1055;&#1088;&#1080;&#1083;_1\&#1073;&#1099;&#1083;&#1086;-&#1089;&#1090;&#1072;&#1083;&#1086;%20(v%204.1)_2%20(&#1087;&#1086;&#1089;&#1083;&#1077;%20&#1042;&#1044;&#1042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-fs2\&#1073;&#1080;&#1079;&#1085;&#1077;&#1089;%20&#1087;&#1083;&#1072;&#1085;&#1099;\Documents%20and%20Settings\voronina\Local%20Settings\Temporary%20Internet%20Files\OLK8\DOCUME~1\9335~1\LOCALS~1\Temp\Rar$DI00.000\&#1072;&#1085;&#1072;&#1083;&#1080;&#1079;%20&#1085;&#1077;&#1086;&#1073;&#1093;&#1086;&#1076;&#1080;&#1084;&#1086;&#1089;&#1090;&#1080;%20&#1082;&#1088;&#1077;&#1076;&#1080;&#1090;&#1086;&#1074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Documents%20and%20Settings\KiselevaAV\&#1056;&#1072;&#1073;&#1086;&#1095;&#1080;&#1081;%20&#1089;&#1090;&#1086;&#1083;\&#1055;&#1072;&#1096;&#1072;_&#1090;&#1086;&#1087;&#1083;&#1080;&#1074;&#1086;\2012\&#1042;&#1077;&#1088;&#1089;&#1080;&#1103;%2013\&#1089;&#1088;&#1072;&#1074;&#1085;&#1080;&#1083;&#1086;&#1074;&#1082;&#1072;\11.08.2011_&#1041;&#1040;&#1051;&#1040;&#1053;&#1057;&#106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YH\BUDGET19\BUD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FORM1\st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luster\FileServer\&#1052;&#1086;&#1080;\TARIF_2010\2010_EIAS\&#1040;&#1084;&#1086;&#1088;&#1090;&#1080;&#1079;&#1072;&#1094;&#1080;&#1103;_&#1089;&#1077;&#1090;&#1080;_&#1082;&#1086;&#1088;&#1088;%2022.10.2008\TSET.NET.2009.O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tretsova\&#1086;&#1073;&#1097;&#1080;&#1077;\WINNT\Profiles\vostretsova\&#1051;&#1080;&#1095;&#1085;&#1072;&#1103;\&#1052;&#1086;&#1080;%20&#1076;&#1086;&#1082;&#1091;&#1084;&#1077;&#1085;&#1090;&#1099;\&#1086;&#1073;&#1097;&#1080;&#1077;\&#1088;&#1077;&#1075;&#1083;&#1072;&#1084;&#1077;&#1085;&#1090;&#1099;%20&#1080;%20&#1087;&#1086;&#1083;&#1086;&#1078;&#1077;&#1085;&#1080;&#1103;\&#1055;&#1088;&#1086;&#1080;&#1079;&#1074;&#1086;&#1076;&#1089;&#1090;&#1074;&#1077;&#1085;&#1085;&#1099;&#1081;%20&#1073;&#1102;&#1076;&#1078;&#1077;&#1090;\&#1052;&#1086;&#1080;%20&#1076;&#1086;&#1082;&#1091;&#1084;&#1077;&#1085;&#1090;&#1099;\&#1076;&#1083;&#1103;%20&#1074;&#1089;&#1077;&#1093;\&#1052;&#1086;&#1080;%20&#1076;&#1086;&#1082;&#1091;&#1084;&#1077;&#1085;&#1090;&#1099;\&#1089;&#1077;&#1073;&#1077;&#1089;&#1090;&#1086;&#1080;&#1084;&#1086;&#1089;&#1090;&#1100;\&#1072;&#1085;&#1072;&#1083;&#1080;&#1079;%20&#1077;&#1078;&#1077;&#1084;&#1077;&#1089;&#1103;&#1095;&#1085;&#1086;\&#1040;&#1085;&#1072;&#1083;&#1080;&#1079;-6-2000(&#1086;&#1078;&#1080;&#1076;.&#1087;&#1086;&#1083;&#1091;&#1075;&#1086;&#1076;&#1080;&#1077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WEYH\BUDGET19\BUD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luster\FileServer\&#1052;&#1086;&#1080;\TARIF_2010\2010_EIAS\&#1040;&#1084;&#1086;&#1088;&#1090;&#1080;&#1079;&#1072;&#1094;&#1080;&#1103;_&#1089;&#1077;&#1090;&#1080;_&#1082;&#1086;&#1088;&#1088;%2022.10.2008\OREP.INV.NE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001-kataev\&#1055;&#1044;&#1044;&#1057;\&#1040;&#1074;&#1075;&#1091;&#1089;&#1090;_&#1087;&#1088;&#1086;&#1073;&#1085;&#1099;&#1081;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69;&#1085;&#1077;&#1088;&#1075;&#1086;&#1089;&#1073;&#1099;&#1090;&#1086;&#1074;&#1072;&#1103;%20&#1076;&#1077;&#1103;&#1090;&#1077;&#1083;&#1100;&#1085;&#1086;&#1089;&#1090;&#1100;\&#1041;&#1080;&#1079;&#1085;&#1077;&#1089;-&#1087;&#1083;&#1072;&#1090;&#1099;_2013-2017\&#1045;&#1076;&#1080;&#1085;&#1072;&#1103;%20&#1092;&#1080;&#1085;&#1072;&#1085;&#1089;&#1086;&#1074;&#1072;&#1103;%20&#1084;&#1086;&#1076;&#1077;&#1083;&#1100;%202013-2017_&#1057;&#1090;&#1088;&#1072;&#1090;&#1077;&#1075;&#1080;&#1103;\&#1060;&#1086;&#1088;&#1084;&#1072;_&#1088;&#1072;&#1089;&#1095;&#1077;&#1090;%20&#1089;&#1090;&#1086;&#1080;&#1084;&#1086;&#1089;&#1090;&#1080;_&#1082;&#1086;&#1084;&#1087;&#1072;&#1085;&#1080;&#1080;_&#1057;&#1048;&#1041;&#1069;&#1050;&#1054;_&#1043;&#1054;&#1058;&#1054;&#1042;&#1054;_16.08.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0;&#1083;&#1077;&#1082;&#1089;&#1077;&#1081;\&#1056;&#1072;&#1073;&#1086;&#1095;&#1080;&#1081;%20&#1089;&#1090;&#1086;&#1083;\&#1042;&#1089;&#1077;%20&#1076;&#1086;%2021.09\&#1044;&#1086;&#1082;&#1091;&#1084;&#1077;&#1085;&#1090;&#1099;%20&#1052;&#1054;&#1069;&#1050;%20&#1076;&#1083;&#1103;%20&#1040;&#1083;&#1077;&#1082;&#1089;&#1077;&#1103;\&#1055;&#1088;&#1080;&#1083;&#1086;&#1078;&#1077;&#1085;&#1080;&#1077;_&#1057;&#1074;&#1086;&#1076;&#1085;&#1099;&#1081;%20&#1072;&#1083;&#1100;&#1073;&#1086;&#1084;%20&#1073;&#1102;&#1076;&#1078;&#1077;&#1090;&#1085;&#1099;&#1093;%20&#1092;&#1086;&#1088;&#1084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69;&#1059;\&#1043;&#1077;&#1085;&#1077;&#1088;&#1072;&#1094;&#1080;&#1103;\&#1055;&#1056;&#1054;&#1045;&#1050;&#1058;%202016&#1075;\&#1057;&#1074;&#1086;&#1076;&#1085;&#1099;&#1081;%20&#1073;&#1080;&#1079;&#1085;&#1077;&#1089;-&#1087;&#1083;&#1072;&#1085;\&#1042;&#1043;&#1054;\2016\&#1042;&#1043;&#1054;%20&#1041;&#1055;%202016\&#1057;&#1048;&#1041;&#1069;&#1050;&#1054;\&#1042;&#1043;&#1054;_2016_&#1087;&#1083;&#1072;&#1085;%20&#1057;&#1048;&#1041;&#1069;&#1050;&#1054;.xlsb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57;\&#1054;&#1090;&#1076;&#1077;&#1083;%20&#1088;&#1077;&#1075;&#1080;&#1089;&#1090;&#1088;&#1072;&#1094;&#1080;&#1080;%20&#1087;&#1088;&#1072;&#1074;%20&#1085;&#1072;%20&#1085;&#1077;&#1076;&#1074;&#1080;&#1078;&#1080;&#1084;&#1086;&#1089;&#1090;&#1100;\&#1041;&#1080;&#1079;&#1085;&#1077;&#1089;-&#1087;&#1083;&#1072;&#1085;&#1099;\&#1041;&#1080;&#1079;&#1085;&#1077;&#1089;-&#1087;&#1083;&#1072;&#1085;%202014%20&#1075;&#1086;&#1076;&#1072;\&#1057;&#1048;&#1041;&#1069;&#1050;&#1054;%202014_&#1088;&#1072;&#1073;&#1086;&#1095;&#1080;&#1081;\&#1044;&#1048;&#1048;&#1055;_&#1040;&#1083;&#1100;&#1073;&#1086;&#1084;%20&#1069;&#1080;&#1060;_2014_&#1087;&#1083;&#1072;&#1085;_&#1040;&#1088;&#1077;&#1085;&#1076;&#1072;_&#1076;&#1086;&#1093;&#1086;&#1076;_&#1057;&#1048;&#1041;&#1069;&#1050;&#1054;_%20&#1073;&#1077;&#1079;%20%20&#1080;&#1085;&#1076;&#1077;&#1082;&#1089;&#1072;&#1094;&#1080;&#1080;%20&#1090;&#1077;&#1087;&#1083;&#1072;%2024%2009%20201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44;&#1055;&#1054;\&#1054;&#1090;&#1095;&#1077;&#1090;&#1085;&#1086;&#1089;&#1090;&#1100;\&#1050;&#1086;&#1088;&#1088;&#1077;&#1082;&#1090;&#1080;&#1088;&#1086;&#1074;&#1082;&#1072;%20&#1045;&#1041;&#1055;%202012_&#1076;&#1086;%2026.03.2012\&#1076;&#1083;&#1103;%20&#1056;&#1091;&#1082;&#1086;&#1084;_&#1076;&#1086;%2026.03.12\&#1057;&#1048;&#1041;&#1069;&#1050;&#1054;_&#1055;&#1077;&#1088;&#1089;&#1086;&#1085;&#1072;&#1083;_&#1055;&#1083;&#1072;&#1085;_2012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6;&#1077;&#1075;&#1083;&#1072;&#1084;&#1077;&#1085;&#1090;%20&#1073;-&#1087;&#1083;&#1072;&#1085;%202005\&#1055;&#1088;&#1086;&#1077;&#1082;&#1090;%20&#1088;&#1077;&#1075;&#1083;%20&#1073;-&#1087;&#1083;%202005%20(&#1092;&#1080;&#1083;&#1080;&#1072;&#1083;&#1099;)\&#1055;&#1088;&#1080;&#1083;&#1086;&#1078;&#1077;&#1085;&#1080;&#1077;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9M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8;&#1093;&#1080;&#1087;&#1086;&#1074;\&#1086;&#1073;&#1084;&#1077;&#1085;\&#1052;&#1086;&#1080;%20&#1076;&#1086;&#1082;&#1091;&#1084;&#1077;&#1085;&#1090;&#1099;\&#1041;&#1080;&#1079;&#1085;&#1077;&#1089;%20&#1087;&#1083;&#1072;&#1085;\3&#1082;&#1074;.2000\&#1041;&#1055;%203%20&#1082;&#1074;.%202000%20&#1061;&#1072;&#1073;\&#1041;&#1055;%203%20&#1082;&#1074;.%202000%20&#1061;&#1072;&#1073;\q670700&#1082;&#1086;&#1088;.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3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partments\Economy\&#1041;&#1070;&#1044;&#1046;&#1045;&#1058;&#1067;\&#1044;&#1086;&#1082;&#1091;&#1084;&#1077;&#1085;&#1090;&#1099;%20&#1076;&#1086;%2024.03.2006\&#1041;&#1044;&#1056;\2006%20&#1075;&#1086;&#1076;\&#1041;&#1102;&#1076;&#1078;&#1077;&#1090;&#1099;\&#1057;&#1074;&#1077;&#1088;&#1076;&#1083;&#1086;&#1074;&#1089;&#1082;\&#1057;&#1074;&#1077;&#1088;&#1076;&#1083;&#1086;&#1074;&#1089;&#1082;%20&#1085;&#1072;&#1076;&#1077;&#1102;&#1089;&#1100;%20&#1087;&#1086;&#1089;&#1083;&#1077;&#1076;\&#1041;&#1044;&#1056;%20&#1041;&#1044;&#1044;&#1057;%20&#1055;&#1041;%202006%208%20&#1085;&#1072;&#1076;&#1077;&#1102;&#1089;&#1100;%20&#1087;&#1086;&#1089;&#1083;&#1077;&#1076;&#1085;&#1103;&#1103;%20&#1074;&#1077;&#1088;&#1089;&#1080;&#1103;%20&#1057;&#1074;&#1077;&#1088;&#1076;&#1083;&#1086;&#1074;&#1089;&#108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9M20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enter2\findep\Documents%20and%20Settings\FMKropotova\&#1052;&#1086;&#1080;%20&#1076;&#1086;&#1082;&#1091;&#1084;&#1077;&#1085;&#1090;&#1099;\&#1044;&#1057;&#1055;%20&#1080;%20&#1076;&#1088;\&#1050;&#1086;&#1087;&#1080;&#1103;%20&#1072;&#1083;&#1100;&#1090;-&#1092;&#1080;&#1085;&#1072;&#1085;&#1089;&#1099;%20&#1041;&#1059;\AF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4;&#1090;&#1095;&#1077;&#1090;&#1085;&#1099;&#1081;%20&#1092;&#1072;&#1081;&#1083;\&#1058;&#1072;&#1073;&#1083;&#1080;&#1094;&#1099;%20&#1086;&#1090;&#1095;&#1077;&#1090;&#1085;&#1099;&#1077;%20&#1072;&#1087;&#1088;&#1077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dir-serv\change\&#1059;&#1054;&#1056;&#1069;\&#1056;&#1072;&#1089;&#1095;&#1077;&#1090;&#1099;\&#1052;&#1072;&#1088;&#1090;\&#1056;&#1072;&#1089;&#1095;&#1077;&#1090;%20&#1086;&#1090;&#1082;&#1083;&#1086;&#1085;&#1077;&#1085;&#1080;&#1081;%20&#1084;&#1072;&#1088;&#109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9;&#1054;&#1056;&#1069;\Kolotovkin\&#1056;&#1072;&#1089;&#1095;&#1077;&#1090;&#1099;\&#1060;&#1077;&#1074;&#1088;&#1072;&#1083;&#1100;\&#1056;&#1072;&#1089;&#1095;&#1077;&#1090;%20&#1086;&#1090;&#1082;&#1083;&#1086;&#1085;&#1077;&#1085;&#1080;&#1081;%20&#1092;&#1077;&#1074;&#1088;&#1072;&#1083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olesnikovaEV\AppData\Local\Microsoft\Windows\Temporary%20Internet%20Files\Content.Outlook\ZJ50ITKO\&#1055;&#1088;&#1080;&#1083;&#1086;&#1078;&#1077;&#1085;&#1080;&#1077;%20&#1085;&#1072;%20&#1074;&#1082;&#1083;&#1102;&#1095;&#1077;&#1085;&#1080;&#1077;%20&#1076;&#1086;&#1093;&#1086;&#1076;&#1086;&#1074;%20&#1040;&#1054;%20&#1057;&#1048;&#1041;&#1069;&#1050;&#1054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arry\FICHIERS%20%20DE%20%20TRAVAIL\TABBORD\Anntb2001\Rapport%20MO\Resultats\Rapport%20MO%20juin%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nts%20and%20Settings\irina\My%20Documents\&#1058;&#1077;&#1082;&#1091;&#1097;&#1077;&#1077;\&#1044;&#1060;&#1050;\&#1055;&#1056;&#1054;&#1045;&#1050;&#1058;&#1067;\DVS\&#1069;&#1090;&#1072;&#1087;%202\&#1057;&#1087;&#1088;&#1072;&#1074;&#1086;&#1095;&#1085;&#1080;&#1082;&#1080;%2020.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&#1044;&#1077;&#1087;&#1072;&#1088;&#1090;&#1072;&#1084;&#1077;&#1085;&#1090;%20&#1092;&#1080;&#1085;&#1072;&#1085;&#1089;&#1086;&#1074;&#1086;&#1075;&#1086;%20&#1082;&#1086;&#1085;&#1089;&#1091;&#1083;&#1100;&#1090;&#1080;&#1088;&#1086;&#1074;&#1072;&#1085;&#1080;&#1103;\DVS%20-%20&#1087;&#1086;&#1089;&#1090;&#1072;&#1085;&#1086;&#1074;&#1082;&#1072;%20&#1059;&#1059;\&#1069;&#1090;&#1072;&#1087;%202\&#1054;&#1090;&#1095;&#1077;&#1090;%20&#1087;&#1086;%202%20&#1101;&#1090;&#1072;&#1087;&#1091;\&#1054;&#1090;&#1095;&#1077;&#1090;&#1099;%20&#1080;%20&#1087;&#1077;&#1088;&#1074;&#1080;&#1095;&#1082;&#1072;%20(&#1072;&#1083;&#1075;&#1086;&#1088;&#1080;&#1090;&#1084;&#1099;)\&#1069;&#1090;&#1072;&#1087;%202\&#1057;&#1087;&#1088;&#1072;&#1074;&#1086;&#1095;&#1085;&#1080;&#1082;&#1080;%2020.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59;&#1041;&#1055;&#1080;&#1059;&#1054;\&#1054;&#1090;&#1076;&#1077;&#1083;%20&#1041;&#1055;&#1080;&#1059;&#1054;%20&#1054;&#1040;&#1054;%20&#1053;&#1069;\&#1054;&#1090;&#1076;&#1077;&#1083;%20&#1069;&#1055;&#1044;%20&#1059;&#1054;\&#1041;&#1080;&#1079;&#1085;&#1077;&#1089;-&#1087;&#1083;&#1072;&#1085;&#1080;&#1088;&#1086;&#1074;&#1072;&#1085;&#1080;&#1077;\2014\&#1040;&#1058;&#1055;\&#1079;&#1072;&#1075;&#1086;&#1090;&#1086;&#1074;&#1082;&#1080;%20&#1076;&#1083;&#1103;%20&#1045;&#1041;&#1055;\&#1047;&#1040;&#1054;%20&#1040;&#1058;&#1055;_&#1055;&#1047;%20&#1082;%20Ru1%20&#1096;&#1072;&#1073;&#1083;&#1086;&#1085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53;&#1069;_&#1069;&#1080;&#1060;_&#1087;&#1083;&#1072;&#1085;_201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&#1052;&#1086;&#1080;%20&#1076;&#1086;&#1082;&#1091;&#1084;&#1077;&#1085;&#1090;&#1099;\postuplenie%20sredst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ROVNIKOVA\BTI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59;&#1041;&#1055;&#1080;&#1059;&#1054;\&#1054;&#1090;&#1076;&#1077;&#1083;%20&#1041;&#1055;&#1080;&#1059;&#1054;%20&#1054;&#1040;&#1054;%20&#1053;&#1069;\&#1054;&#1090;&#1076;&#1077;&#1083;%20&#1041;&#1055;\&#1056;&#1072;&#1073;&#1086;&#1095;&#1072;&#1103;\&#1051;&#1080;&#1095;&#1085;&#1099;&#1077;\&#1055;&#1080;&#1082;&#1091;&#1083;&#1077;&#1074;&#1072;\&#1055;&#1086;&#1083;&#1086;&#1078;&#1077;&#1085;&#1080;&#1077;\&#1042;&#1077;&#1088;&#1089;&#1080;&#1103;_04.07.2013\&#1055;&#1088;&#1080;&#1083;&#1086;&#1078;&#1077;&#1085;&#1080;&#1103;%20&#1082;%20&#1087;&#1086;&#1083;&#1086;&#1078;&#1077;&#1085;&#1080;&#1102;%20&#1086;%20&#1045;&#1041;&#1055;\&#1055;&#1088;&#1080;&#1083;&#8470;1.2%20&#1057;&#1086;&#1082;&#1088;&#1072;&#1097;&#1077;&#1085;&#1080;&#1103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33\Common\Documents%20and%20Settings\Dolgopolov\&#1056;&#1072;&#1073;&#1086;&#1095;&#1080;&#1081;%20&#1089;&#1090;&#1086;&#1083;\Kolotovkin\&#1054;&#1090;&#1082;&#1083;&#1086;&#1085;&#1077;&#1085;&#1080;&#1103;%20&#1076;&#1086;&#1083;&#1075;&#1086;&#1087;&#1086;&#1083;&#1086;&#107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5;&#1069;&#1059;\&#1043;&#1077;&#1085;&#1077;&#1088;&#1072;&#1094;&#1080;&#1103;\&#1055;&#1056;&#1054;&#1045;&#1050;&#1058;%202015&#1075;\&#1057;&#1048;&#1041;&#1069;&#1050;&#1054;\&#1057;&#1074;&#1086;&#1076;&#1085;&#1099;&#1081;%20&#1073;&#1080;&#1079;&#1085;&#1077;&#1089;-&#1087;&#1083;&#1072;&#1085;\2%20&#1055;&#1088;&#1086;&#1095;&#1080;&#1077;%20&#1076;&#1086;&#1093;&#1086;&#1076;&#1099;%20&#1080;%20%20&#1088;&#1072;&#1089;&#1093;&#1086;&#1076;&#1099;\&#1040;&#1088;&#1077;&#1085;&#1076;&#1072;%20&#1054;&#1057;\&#1040;&#1088;&#1077;&#1085;&#1076;&#1072;_&#1076;&#1086;&#1093;&#1086;&#1076;_&#1057;&#1048;&#1041;&#1069;&#1050;&#1054;_%2028%2010%20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~1\VEPRIT~1\LOCALS~1\Temp\Rar$DI00.188\&#1040;&#1051;&#1068;&#1041;&#1054;&#1052;-2007\&#1040;&#1083;&#1100;&#1073;&#1086;&#1084;_&#1072;&#1085;&#1072;&#1083;&#1080;&#1090;&#1080;&#1095;&#1077;&#1089;&#1082;&#1080;&#1093;_&#1092;&#1086;&#1088;&#1084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9;&#1087;&#1088;&#1072;&#1074;&#1083;&#1077;&#1085;&#1080;&#1077;%20&#1087;&#1086;%20&#1088;&#1072;&#1073;&#1086;&#1090;&#1077;%20&#1085;&#1072;%20&#1054;&#1056;&#1069;\&#1044;&#1080;&#1088;&#1077;&#1082;&#1094;&#1080;&#1103;%20&#1087;&#1086;%20&#1101;&#1082;&#1086;&#1085;&#1086;&#1084;&#1080;&#1082;&#1077;\&#1059;&#1087;&#1088;&#1072;&#1074;&#1083;&#1077;&#1085;&#1080;&#1077;%20&#1087;&#1086;%20&#1088;&#1072;&#1073;&#1086;&#1090;&#1077;%20&#1085;&#1072;%20&#1054;&#1056;&#1069;\&#1059;&#1054;&#1056;&#1069;\Kolotovkin\&#1056;&#1072;&#1089;&#1095;&#1077;&#1090;&#1099;\&#1048;&#1102;&#1083;&#1100;\&#1055;&#1086;&#1082;&#1091;&#1087;&#1082;&#1072;%20&#1080;%20&#1087;&#1088;&#1086;&#1076;&#1072;&#1078;&#1072;%20&#1080;&#1102;&#1083;&#110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07C4~1\LOCALS~1\Temp\Rar$DI00.687\&#1040;&#1083;&#1100;&#1073;&#1086;&#1084;%202007-&#1080;&#1090;&#1086;&#1075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ppsrv\User_Docs\DOCUME~1\VEPRIT~1\LOCALS~1\Temp\Rar$DI00.188\&#1040;&#1083;&#1100;&#1073;&#1086;&#1084;_&#1072;&#1085;&#1072;&#1083;&#1080;&#1090;&#1080;&#1095;&#1077;&#1089;&#1082;&#1080;&#1093;_&#1092;&#1086;&#1088;&#1084;_20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56\&#1069;&#1085;&#1077;&#1088;&#1075;&#1086;&#1089;&#1073;&#1099;&#1090;&#1086;&#1074;&#1072;&#1103;%20&#1076;&#1077;&#1103;&#1090;&#1077;&#1083;&#1100;&#1085;&#1086;&#1089;&#1090;&#1100;\&#1041;&#1080;&#1079;&#1085;&#1077;&#1089;-&#1087;&#1083;&#1072;&#1085;&#1099;_2012\&#1050;&#1086;&#1088;&#1088;&#1077;&#1082;&#1090;&#1080;&#1088;&#1086;&#1074;&#1082;&#1072;%20&#1045;&#1041;&#1055;%202012\&#1057;&#1086;&#1074;&#1077;&#1090;%20&#1076;&#1080;&#1088;&#1077;&#1082;&#1090;&#1086;&#1088;&#1086;&#1074;_&#1050;&#1086;&#1088;&#1088;&#1077;&#1082;&#1090;&#1080;&#1088;&#1086;&#1074;&#1082;&#1072;%20&#1045;&#1041;&#1055;%202012\&#1057;&#1048;&#1041;&#1069;&#1050;&#1054;_&#1055;&#1088;&#1086;&#1080;&#1079;&#1074;&#1086;&#1076;&#1089;&#1090;&#1074;&#1086;%20&#1080;%20&#1057;&#1073;&#1099;&#1090;_&#1082;&#1086;&#1088;&#1088;&#1077;&#1082;&#1090;&#1080;&#1088;&#1086;&#1074;&#1082;&#1072;_2012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JDANOVA\&#1060;&#1054;\&#1050;&#1085;&#1080;&#1075;&#1072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Yaensb\&#1055;&#1083;&#1072;&#1085;&#1086;&#1074;&#1099;&#1081;\306\2%20&#1041;&#1055;\2020\1%20&#1055;&#1077;&#1088;&#1074;&#1086;&#1085;&#1072;&#1095;&#1072;&#1083;&#1100;&#1085;&#1099;&#1081;\&#1047;&#1040;&#1071;&#1042;&#1050;&#1048;%20&#1080;%20&#1057;&#1042;&#1054;&#1044;%202020\0%20&#1057;&#1086;&#1082;&#1088;&#1072;&#1097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год"/>
      <sheetName val="П-16"/>
      <sheetName val="П-17"/>
      <sheetName val="П-18"/>
      <sheetName val="П-19"/>
      <sheetName val="УЗ-21"/>
      <sheetName val="УП-28"/>
      <sheetName val="УП-29"/>
      <sheetName val="УП-30"/>
      <sheetName val="УП-32"/>
      <sheetName val="Лист2"/>
      <sheetName val="Лист3"/>
      <sheetName val="Прил 1"/>
      <sheetName val="Прил. 1.1.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_FES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Справочники"/>
      <sheetName val="ЦФО"/>
      <sheetName val="А_КБК"/>
      <sheetName val="Спр-к"/>
      <sheetName val="ЦП"/>
      <sheetName val="ЦП_Проект"/>
      <sheetName val="Справочник"/>
      <sheetName val="БДДС"/>
      <sheetName val="Справочник БДДС"/>
      <sheetName val="Списки"/>
      <sheetName val="Для выпадающих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ster PM Tracker 7-25-03"/>
      <sheetName val="Main"/>
      <sheetName val="УФ-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ARS"/>
      <sheetName val="св. о."/>
      <sheetName val="ДДКП"/>
      <sheetName val="Узл. цены"/>
      <sheetName val="Master Cashflows - Contractual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 Прил 1"/>
      <sheetName val="Корректировка с коммент"/>
      <sheetName val="Перечень корректировок"/>
      <sheetName val="Кэш покварт было-стало"/>
      <sheetName val="СПРАВОЧНИК"/>
      <sheetName val="Добыча-факт"/>
      <sheetName val="было-стало (v 4"/>
      <sheetName val="Лист1"/>
      <sheetName val="Лист2"/>
      <sheetName val="Лист3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2"/>
      <sheetName val="ДПН"/>
      <sheetName val="ББ"/>
      <sheetName val="кредитный план"/>
      <sheetName val="Производство электроэнергии"/>
      <sheetName val="УФ-61"/>
      <sheetName val="Титульный лист"/>
      <sheetName val="Перечень корректировок"/>
      <sheetName val="анализ необходимости кредито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_OLD"/>
      <sheetName val="2 полугодие без Qотп СИБЭКО_NEW"/>
      <sheetName val="Баланс_DELTA"/>
      <sheetName val="11.08.2011_БАЛАНСЫ"/>
    </sheetNames>
    <definedNames>
      <definedName name="ggggggggggg" refersTo="#ССЫЛКА!"/>
      <definedName name="kkk" refersTo="#ССЫЛКА!"/>
      <definedName name="n" refersTo="#ССЫЛКА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кредитный план"/>
      <sheetName val="инвестиции"/>
      <sheetName val="Сводные данные ПП"/>
      <sheetName val="Лист1"/>
      <sheetName val="События - лист -проект"/>
      <sheetName val="Revenue Assptns"/>
      <sheetName val="Main"/>
      <sheetName val="2001"/>
      <sheetName val="Company Level forms final"/>
      <sheetName val="Коэфф"/>
      <sheetName val="Основной_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кредитный план"/>
    </sheetNames>
    <sheetDataSet>
      <sheetData sheetId="0" refreshError="1">
        <row r="21">
          <cell r="B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Main"/>
      <sheetName val="Списки"/>
      <sheetName val="Donnée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Personnel"/>
      <sheetName val="кредитный план"/>
      <sheetName val="приложение 2"/>
    </sheetNames>
    <sheetDataSet>
      <sheetData sheetId="0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/>
      <sheetData sheetId="2">
        <row r="13">
          <cell r="E13" t="str">
            <v>Калининградская область</v>
          </cell>
        </row>
        <row r="21">
          <cell r="D21" t="str">
            <v>Восточное предприятие электрических сетей</v>
          </cell>
          <cell r="I21" t="str">
            <v>3903007130</v>
          </cell>
        </row>
        <row r="27">
          <cell r="F27" t="str">
            <v>Предложение организации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30403.737875000003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30403.737875000003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-0.26212499999746797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30404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4338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18101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7965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30403.737875000003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30403.737875000003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30403.737875000003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/>
      <sheetData sheetId="9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>
        <row r="9">
          <cell r="J9">
            <v>148292</v>
          </cell>
        </row>
        <row r="11">
          <cell r="J11">
            <v>636360</v>
          </cell>
        </row>
        <row r="13">
          <cell r="J13">
            <v>473227</v>
          </cell>
        </row>
        <row r="14">
          <cell r="J14">
            <v>0</v>
          </cell>
        </row>
        <row r="18">
          <cell r="J18">
            <v>14636</v>
          </cell>
        </row>
        <row r="26">
          <cell r="K26">
            <v>8422</v>
          </cell>
          <cell r="L26">
            <v>450</v>
          </cell>
          <cell r="M26">
            <v>17780</v>
          </cell>
        </row>
        <row r="28">
          <cell r="L28">
            <v>1500</v>
          </cell>
          <cell r="M28">
            <v>11719</v>
          </cell>
        </row>
        <row r="41">
          <cell r="K41">
            <v>49</v>
          </cell>
          <cell r="M41">
            <v>23</v>
          </cell>
        </row>
        <row r="69">
          <cell r="I69">
            <v>1.2450000000000001</v>
          </cell>
          <cell r="J69">
            <v>1.25</v>
          </cell>
          <cell r="K69">
            <v>1.25</v>
          </cell>
          <cell r="L69">
            <v>1.25</v>
          </cell>
          <cell r="M69">
            <v>1.25</v>
          </cell>
        </row>
        <row r="71"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</row>
        <row r="72">
          <cell r="I72">
            <v>3.22</v>
          </cell>
          <cell r="J72">
            <v>3.22</v>
          </cell>
          <cell r="K72">
            <v>3.22</v>
          </cell>
          <cell r="L72">
            <v>3.22</v>
          </cell>
          <cell r="M72">
            <v>3.22</v>
          </cell>
        </row>
        <row r="73">
          <cell r="I73">
            <v>3.22</v>
          </cell>
          <cell r="J73">
            <v>3.22</v>
          </cell>
          <cell r="K73">
            <v>3.22</v>
          </cell>
          <cell r="L73">
            <v>3.22</v>
          </cell>
          <cell r="M73">
            <v>3.22</v>
          </cell>
        </row>
        <row r="78">
          <cell r="I78">
            <v>2.56</v>
          </cell>
          <cell r="J78">
            <v>2.56</v>
          </cell>
          <cell r="K78">
            <v>2.56</v>
          </cell>
          <cell r="L78">
            <v>2.56</v>
          </cell>
          <cell r="M78">
            <v>2.56</v>
          </cell>
        </row>
      </sheetData>
      <sheetData sheetId="11" refreshError="1"/>
      <sheetData sheetId="12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3"/>
      <sheetData sheetId="14"/>
      <sheetData sheetId="15"/>
      <sheetData sheetId="16"/>
      <sheetData sheetId="17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8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церн"/>
      <sheetName val="Концерн (2)"/>
      <sheetName val="Кедровский"/>
      <sheetName val="Моховский"/>
      <sheetName val="Сартаки"/>
      <sheetName val="Караканский"/>
      <sheetName val="Бачатский"/>
      <sheetName val="Красный Брод"/>
      <sheetName val="Киселевский"/>
      <sheetName val="Вахрушевразрезуголь"/>
      <sheetName val="Талдинский"/>
      <sheetName val="Ерунаковский"/>
      <sheetName val="Листвянский"/>
      <sheetName val="Калтанский"/>
      <sheetName val="Осинниковский"/>
      <sheetName val="внепр.расходы"/>
      <sheetName val="структура (месяц)"/>
      <sheetName val="структура (снг)"/>
      <sheetName val="ф.5-тп"/>
      <sheetName val="себест. (для бухг.)"/>
      <sheetName val="себест.-расш.(месяц)"/>
      <sheetName val="себест.-расш.(снг)"/>
      <sheetName val="сравн.с пр.годом"/>
      <sheetName val="сравн.с пр.годом (2)"/>
      <sheetName val="Структ.(расш.пр.ден)"/>
      <sheetName val="услуги"/>
      <sheetName val="прочие денежные"/>
      <sheetName val="Справочник"/>
      <sheetName val="FES"/>
      <sheetName val="Анализ-6-2000(ожид.полугодие)"/>
      <sheetName val="Лист2"/>
      <sheetName val="Лист1"/>
      <sheetName val="Списки"/>
      <sheetName val="список"/>
      <sheetName val="Концерн_(2)"/>
      <sheetName val="Красный_Брод"/>
      <sheetName val="внепр_расходы"/>
      <sheetName val="структура_(месяц)"/>
      <sheetName val="структура_(снг)"/>
      <sheetName val="ф_5-тп"/>
      <sheetName val="себест__(для_бухг_)"/>
      <sheetName val="себест_-расш_(месяц)"/>
      <sheetName val="себест_-расш_(снг)"/>
      <sheetName val="сравн_с_пр_годом"/>
      <sheetName val="сравн_с_пр_годом_(2)"/>
      <sheetName val="Структ_(расш_пр_ден)"/>
      <sheetName val="прочие_денежные"/>
      <sheetName val="Анализ-6-2000(ожид_полугодие)"/>
      <sheetName val="Лист1 (2)"/>
      <sheetName val="Рабочий лист"/>
      <sheetName val="п.7 ПП РФ 1352"/>
      <sheetName val="НАСТРОЙКИ"/>
      <sheetName val="ЦП"/>
      <sheetName val="исх. данные"/>
      <sheetName val="ЦФО"/>
      <sheetName val="А_КБК"/>
      <sheetName val="Спр-к"/>
      <sheetName val="БДДС"/>
      <sheetName val="ЦП_Проект"/>
      <sheetName val="соот-е анКБК-стБДДС"/>
      <sheetName val="Спр-к исключений"/>
      <sheetName val="Спр-к ответственные"/>
      <sheetName val="Справочники"/>
      <sheetName val="Справочник БДДС"/>
      <sheetName val="НЗ-след.ур."/>
      <sheetName val="НИ-след.ур."/>
      <sheetName val="Код ИП-след.ур."/>
      <sheetName val="РП ЦП"/>
      <sheetName val="РП ЦП-след.ур."/>
      <sheetName val="Справочник по статьям БДДС"/>
      <sheetName val="ПП1352"/>
      <sheetName val="Справочник (2)"/>
      <sheetName val="KnWgen"/>
      <sheetName val="статьи"/>
      <sheetName val="список статей"/>
      <sheetName val="ОХР"/>
      <sheetName val="ValueList_Hel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БДР"/>
      <sheetName val="БДР план"/>
      <sheetName val="Титульный"/>
      <sheetName val="Выпад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6 Списки"/>
      <sheetName val="приложение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УФ-28"/>
      <sheetName val="Pricelist"/>
      <sheetName val="ИТОГИ  по Н,Р,Э,Q"/>
      <sheetName val="Лист13"/>
      <sheetName val="UnadjBS"/>
      <sheetName val="регионы"/>
      <sheetName val="справочники"/>
      <sheetName val="Свод"/>
      <sheetName val="FST5"/>
      <sheetName val="ээ"/>
      <sheetName val="G2TempSheet"/>
      <sheetName val="tehsheet"/>
      <sheetName val="топливо2009"/>
      <sheetName val="2009"/>
      <sheetName val="Сводка-20"/>
      <sheetName val="Сводка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Списки"/>
    </sheetNames>
    <sheetDataSet>
      <sheetData sheetId="0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24"/>
      <sheetName val="25"/>
      <sheetName val="Справочники"/>
      <sheetName val="29"/>
      <sheetName val="20"/>
      <sheetName val="21"/>
      <sheetName val="26"/>
      <sheetName val="27"/>
      <sheetName val="28"/>
      <sheetName val="19"/>
      <sheetName val="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46-ээ"/>
      <sheetName val="Потребление"/>
      <sheetName val="План оплаты по потребителям"/>
      <sheetName val="по отраслям"/>
      <sheetName val="План"/>
      <sheetName val="опер.отчет"/>
      <sheetName val="Еж-ка"/>
      <sheetName val="для_контроля"/>
      <sheetName val="Оплата по дням(план)"/>
      <sheetName val="Опер.отчет по отр."/>
      <sheetName val="SMetstrait"/>
      <sheetName val="Деб_кред_задолж"/>
      <sheetName val="Лист3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еб_кред_задолж"/>
      <sheetName val="№4 Анализ ст-ти услуг  КраМЗ"/>
      <sheetName val="№10 Доп передан затраты"/>
      <sheetName val="№14 Анализ ФОТ"/>
      <sheetName val="№17 Меропр по охр труда"/>
      <sheetName val="FES"/>
      <sheetName val="Д_коммерческий"/>
      <sheetName val="____________"/>
      <sheetName val="s"/>
      <sheetName val="ТЭР"/>
      <sheetName val="2001"/>
      <sheetName val="Контроль"/>
      <sheetName val="БДДС_нов"/>
      <sheetName val="цены цехов"/>
      <sheetName val="Макро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Ввод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оборудование"/>
      <sheetName val="списки ФП"/>
      <sheetName val="Параметры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Оборудование_стоим"/>
      <sheetName val="Исполнение"/>
      <sheetName val="списки Д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E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E178">
            <v>2913.15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B"/>
      <sheetName val="TasAt"/>
      <sheetName val="На 1 января 2000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списки ФП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Легенда"/>
      <sheetName val="Списки"/>
      <sheetName val="Титул"/>
      <sheetName val="Содержание"/>
      <sheetName val="Настройка"/>
      <sheetName val="1"/>
      <sheetName val="2"/>
      <sheetName val="3"/>
      <sheetName val="4"/>
      <sheetName val="5"/>
      <sheetName val="6"/>
      <sheetName val="8.1"/>
      <sheetName val="8.2"/>
      <sheetName val="8.3"/>
      <sheetName val="9"/>
      <sheetName val="10"/>
      <sheetName val="11"/>
      <sheetName val="12"/>
      <sheetName val="13"/>
    </sheetNames>
    <sheetDataSet>
      <sheetData sheetId="0"/>
      <sheetData sheetId="1"/>
      <sheetData sheetId="2">
        <row r="3">
          <cell r="B3" t="str">
            <v>ОАО "СИБЭКО"</v>
          </cell>
        </row>
        <row r="62">
          <cell r="B62">
            <v>2009</v>
          </cell>
        </row>
        <row r="63">
          <cell r="B63">
            <v>2010</v>
          </cell>
        </row>
        <row r="64">
          <cell r="B64">
            <v>2011</v>
          </cell>
        </row>
        <row r="65">
          <cell r="B65">
            <v>2012</v>
          </cell>
        </row>
        <row r="66">
          <cell r="B66">
            <v>2013</v>
          </cell>
        </row>
        <row r="67">
          <cell r="B67">
            <v>2014</v>
          </cell>
        </row>
        <row r="68">
          <cell r="B68">
            <v>2015</v>
          </cell>
        </row>
        <row r="69">
          <cell r="B69">
            <v>2016</v>
          </cell>
        </row>
        <row r="70">
          <cell r="B70">
            <v>2017</v>
          </cell>
        </row>
        <row r="71">
          <cell r="B71">
            <v>2018</v>
          </cell>
        </row>
        <row r="72">
          <cell r="B72">
            <v>2019</v>
          </cell>
        </row>
        <row r="73">
          <cell r="B73">
            <v>2020</v>
          </cell>
        </row>
        <row r="74">
          <cell r="B74">
            <v>2021</v>
          </cell>
        </row>
        <row r="75">
          <cell r="B75">
            <v>2022</v>
          </cell>
        </row>
        <row r="76">
          <cell r="B76">
            <v>2023</v>
          </cell>
        </row>
        <row r="77">
          <cell r="B77">
            <v>2024</v>
          </cell>
        </row>
        <row r="78">
          <cell r="B78">
            <v>2025</v>
          </cell>
        </row>
        <row r="79">
          <cell r="B79">
            <v>2026</v>
          </cell>
        </row>
        <row r="80">
          <cell r="B80">
            <v>2027</v>
          </cell>
        </row>
        <row r="81">
          <cell r="B81">
            <v>2028</v>
          </cell>
        </row>
        <row r="82">
          <cell r="B82">
            <v>2029</v>
          </cell>
        </row>
        <row r="105">
          <cell r="B105" t="str">
            <v>тыс.руб.</v>
          </cell>
        </row>
        <row r="106">
          <cell r="B106" t="str">
            <v>млн.руб.</v>
          </cell>
        </row>
        <row r="113">
          <cell r="B113" t="str">
            <v>Налог на прибыль - номинальная ставка</v>
          </cell>
        </row>
        <row r="114">
          <cell r="B114" t="str">
            <v>Налог на прибыль - эффективная ставка</v>
          </cell>
        </row>
        <row r="115">
          <cell r="B115" t="str">
            <v>НДС - 1 вид ставки 20%</v>
          </cell>
        </row>
        <row r="116">
          <cell r="B116" t="str">
            <v>НДС - 2 вид ставки 18%</v>
          </cell>
        </row>
        <row r="117">
          <cell r="B117" t="str">
            <v>НДС - 3 вид ставки 10%</v>
          </cell>
        </row>
        <row r="118">
          <cell r="B118" t="str">
            <v>НДС - 4 вид ставки 0%</v>
          </cell>
        </row>
        <row r="119">
          <cell r="B119" t="str">
            <v>Налог на имущество - 1 вид ставки 2,2%</v>
          </cell>
        </row>
        <row r="120">
          <cell r="B120" t="str">
            <v>Налог на имущество - 2 вид ставки 0%</v>
          </cell>
        </row>
        <row r="121">
          <cell r="B121" t="str">
            <v>Налог на имущество - эффективная ставка</v>
          </cell>
        </row>
        <row r="122">
          <cell r="B122" t="str">
            <v>Транспортный налог</v>
          </cell>
        </row>
        <row r="123">
          <cell r="B123" t="str">
            <v>Налог на добычу полезных ископаемых</v>
          </cell>
        </row>
        <row r="124">
          <cell r="B124" t="str">
            <v>Земельный налог</v>
          </cell>
        </row>
        <row r="126">
          <cell r="B126" t="str">
            <v>к первоначальной стоимости на конец года</v>
          </cell>
        </row>
        <row r="127">
          <cell r="B127" t="str">
            <v>к остаточной стоимости на конец года</v>
          </cell>
        </row>
        <row r="128">
          <cell r="B128" t="str">
            <v>к средней первоначальной стоимости</v>
          </cell>
        </row>
      </sheetData>
      <sheetData sheetId="3">
        <row r="20">
          <cell r="H20" t="str">
            <v>ОАО "СИБЭКО"</v>
          </cell>
        </row>
      </sheetData>
      <sheetData sheetId="4">
        <row r="16">
          <cell r="D16" t="str">
            <v>Реализация электрической энергии</v>
          </cell>
        </row>
      </sheetData>
      <sheetData sheetId="5">
        <row r="5">
          <cell r="D5">
            <v>2013</v>
          </cell>
        </row>
      </sheetData>
      <sheetData sheetId="6">
        <row r="23">
          <cell r="B23" t="str">
            <v>НДС - 1 вид ставки 20%</v>
          </cell>
        </row>
        <row r="67">
          <cell r="B67" t="str">
            <v>Индекс потребительских цен</v>
          </cell>
        </row>
        <row r="68">
          <cell r="B68" t="str">
            <v>Индекс-дефлятор продукции промышленных производителей</v>
          </cell>
        </row>
        <row r="69">
          <cell r="B69" t="str">
            <v>Индекс-дефлятор инвестиций</v>
          </cell>
        </row>
        <row r="70">
          <cell r="B70" t="str">
            <v>Индекс роста цен на газ</v>
          </cell>
        </row>
        <row r="71">
          <cell r="B71" t="str">
            <v>Индекс роста цен на каменный уголь (Кузнецкий)</v>
          </cell>
        </row>
        <row r="72">
          <cell r="B72" t="str">
            <v>Индекс роста цен на бурый уголь (Канско-Ачинский)</v>
          </cell>
        </row>
        <row r="73">
          <cell r="B73" t="str">
            <v>Индекс роста цен на ГСМ</v>
          </cell>
        </row>
        <row r="74">
          <cell r="B74" t="str">
            <v>Индекс роста цен на мазут</v>
          </cell>
        </row>
        <row r="75">
          <cell r="B75" t="str">
            <v>Индекс тарифа на ж.д. перевозки грузов</v>
          </cell>
        </row>
        <row r="76">
          <cell r="B76" t="str">
            <v>Индекс роста среднемесячной зарплаты 1 чел. Топ-менеджмент</v>
          </cell>
        </row>
        <row r="77">
          <cell r="B77" t="str">
            <v>Индекс роста среднемесячной зарплаты 1 чел. РСиС</v>
          </cell>
        </row>
        <row r="78">
          <cell r="B78" t="str">
            <v>Индекс роста среднемесячной зарплаты 1 чел. рабочие</v>
          </cell>
        </row>
        <row r="79">
          <cell r="B79" t="str">
            <v>Индекс роста цен на электроэнергию на оптовом рынке</v>
          </cell>
        </row>
        <row r="80">
          <cell r="B80" t="str">
            <v>Индекс роста регулируемых тарифов сетевых организаций</v>
          </cell>
        </row>
        <row r="81">
          <cell r="B81" t="str">
            <v>Индекс роста цен на электроэнергию для всех категорий потребителей, исключая население</v>
          </cell>
        </row>
        <row r="82">
          <cell r="B82" t="str">
            <v>Индекс роста цен (тарифов) на тепловую энергию</v>
          </cell>
        </row>
        <row r="83">
          <cell r="B83" t="str">
            <v>Индекс роста цен (тарифов) на теплоносители</v>
          </cell>
        </row>
        <row r="84">
          <cell r="B84" t="str">
            <v>Индекс роста цен (тарифов) на горячую воду</v>
          </cell>
        </row>
        <row r="85">
          <cell r="B85" t="str">
            <v>Индекс роста цен (тарифов) на холодную воду</v>
          </cell>
        </row>
        <row r="86">
          <cell r="B86" t="str">
            <v>Индекс роста цен (тарифов) на услуги по передаче тепловой энергии</v>
          </cell>
        </row>
        <row r="87">
          <cell r="B87" t="str">
            <v>Индекс роста цен на сельскохозяйственную продукцию</v>
          </cell>
        </row>
        <row r="88">
          <cell r="B88" t="str">
            <v>Индекс роста цены (тарифа) на услуги ЖКХ</v>
          </cell>
        </row>
        <row r="89">
          <cell r="B89" t="str">
            <v>Индекс роста расходов RU-COM</v>
          </cell>
        </row>
        <row r="90">
          <cell r="B90" t="str">
            <v>Индекс роста цен на прочие товары, работы, услуги</v>
          </cell>
        </row>
        <row r="91">
          <cell r="B91" t="str">
            <v>Индекс ввести наименование</v>
          </cell>
        </row>
        <row r="92">
          <cell r="B92" t="str">
            <v>Индекс ввести наименование</v>
          </cell>
        </row>
        <row r="93">
          <cell r="B93" t="str">
            <v>Индекс ввести наименование</v>
          </cell>
        </row>
        <row r="94">
          <cell r="B94" t="str">
            <v>Индекс ввести наименование</v>
          </cell>
        </row>
        <row r="95">
          <cell r="B95" t="str">
            <v>Индекс ввести наименование</v>
          </cell>
        </row>
        <row r="96">
          <cell r="B96" t="str">
            <v>Индекс ввести наименование</v>
          </cell>
        </row>
        <row r="97">
          <cell r="B97" t="str">
            <v>Индекс ввести наименование</v>
          </cell>
        </row>
        <row r="98">
          <cell r="B98" t="str">
            <v>Индекс ввести наименование</v>
          </cell>
        </row>
        <row r="99">
          <cell r="B99" t="str">
            <v>Индекс ввести наименование</v>
          </cell>
        </row>
        <row r="100">
          <cell r="B100" t="str">
            <v>Снижение до "0"</v>
          </cell>
        </row>
        <row r="101">
          <cell r="B101" t="str">
            <v>Нулевой рост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Информ-я о регулируемой орг-и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инвестиции"/>
      <sheetName val="Оборудование_стоим"/>
      <sheetName val="заявка_на_произ"/>
      <sheetName val="списки ДП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Лист1"/>
      <sheetName val="УФ-61"/>
      <sheetName val="Рейтинг"/>
      <sheetName val="мар 2001"/>
      <sheetName val="ИТ-бюджет"/>
      <sheetName val="FES"/>
      <sheetName val="1.6"/>
      <sheetName val="FST5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ONEX_SIM"/>
      <sheetName val="ф сплавы"/>
      <sheetName val="цены цехов"/>
      <sheetName val="Гр5(о)"/>
      <sheetName val="коэфф"/>
      <sheetName val="TOPLIWO"/>
      <sheetName val="перекрестка"/>
      <sheetName val="16"/>
      <sheetName val="18.2"/>
      <sheetName val="4"/>
      <sheetName val="6"/>
      <sheetName val="15"/>
      <sheetName val="17.1"/>
      <sheetName val="2.3"/>
      <sheetName val="P2.1"/>
      <sheetName val="регионы"/>
      <sheetName val="IBASE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Требования"/>
      <sheetName val="Параметры"/>
      <sheetName val="Титул"/>
      <sheetName val="1 БДР"/>
      <sheetName val="1.1 БДР (МВЗ)"/>
      <sheetName val="1.2 НП"/>
      <sheetName val="2 БДДС"/>
      <sheetName val="3 Сводный бюджет"/>
      <sheetName val="4 Прогноз баланса"/>
      <sheetName val="5 Бюджет продаж"/>
      <sheetName val="5.1"/>
      <sheetName val="5.2"/>
      <sheetName val="5.3"/>
      <sheetName val="5.4"/>
      <sheetName val="6 Бюджет производства"/>
      <sheetName val="6.1.0"/>
      <sheetName val="6.1.1"/>
      <sheetName val="6.1.2"/>
      <sheetName val="6.2"/>
      <sheetName val="6.3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8.25"/>
      <sheetName val="8.26"/>
      <sheetName val="8.27"/>
      <sheetName val="МВЗ"/>
      <sheetName val="9 Бюджет ремонтов"/>
      <sheetName val="9.1"/>
      <sheetName val="9.2"/>
      <sheetName val="9.3"/>
      <sheetName val="9.4"/>
      <sheetName val="10 Бюджет кап. вложений"/>
      <sheetName val="10.1"/>
      <sheetName val="10.2"/>
      <sheetName val="10.3"/>
      <sheetName val="11 Дебиторы"/>
      <sheetName val="12 Кредиторы"/>
      <sheetName val="13 Бюджет кредитов и фин.деятел"/>
      <sheetName val="14 Бюджет налогов"/>
      <sheetName val="15 Бюджет прочих д.и р."/>
      <sheetName val="15.1"/>
      <sheetName val="15.2"/>
      <sheetName val="15.3"/>
      <sheetName val="Service"/>
      <sheetName val="16 Инвестиц.деят-ть"/>
      <sheetName val="Statistics"/>
      <sheetName val="Списки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25">
          <cell r="B25" t="str">
            <v>I квартал 2008 г.</v>
          </cell>
        </row>
        <row r="26">
          <cell r="B26" t="str">
            <v>6 месяцев 2008 г.</v>
          </cell>
        </row>
        <row r="27">
          <cell r="B27" t="str">
            <v>9 месяцев 2008 г.</v>
          </cell>
        </row>
        <row r="28">
          <cell r="B28" t="str">
            <v>2008 год</v>
          </cell>
        </row>
        <row r="29">
          <cell r="B29" t="str">
            <v>I квартал 2009 г.</v>
          </cell>
        </row>
        <row r="30">
          <cell r="B30" t="str">
            <v>6 месяцев 2009 г.</v>
          </cell>
        </row>
        <row r="31">
          <cell r="B31" t="str">
            <v>9 месяцев 2009 г.</v>
          </cell>
        </row>
        <row r="32">
          <cell r="B32" t="str">
            <v>2009 год</v>
          </cell>
        </row>
        <row r="33">
          <cell r="B33" t="str">
            <v>2010 год</v>
          </cell>
        </row>
        <row r="34">
          <cell r="B34" t="str">
            <v>2011 год</v>
          </cell>
        </row>
        <row r="35">
          <cell r="B35" t="str">
            <v>2012 год</v>
          </cell>
        </row>
        <row r="36">
          <cell r="B36" t="str">
            <v>2013 год</v>
          </cell>
        </row>
        <row r="37">
          <cell r="B37" t="str">
            <v>2014 год</v>
          </cell>
        </row>
        <row r="38">
          <cell r="B38" t="str">
            <v>2015 год</v>
          </cell>
        </row>
        <row r="39">
          <cell r="B39" t="str">
            <v>2016 год</v>
          </cell>
        </row>
      </sheetData>
      <sheetData sheetId="7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Списки"/>
      <sheetName val="Производство электроэнергии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Легенда"/>
      <sheetName val="Списки"/>
      <sheetName val="Настройка"/>
      <sheetName val="Титул"/>
      <sheetName val="Содержание"/>
      <sheetName val="ВО1"/>
      <sheetName val="ВО2"/>
      <sheetName val="справочник_БДДС-2011"/>
      <sheetName val="справочник_БДДС-2014"/>
    </sheetNames>
    <sheetDataSet>
      <sheetData sheetId="0" refreshError="1"/>
      <sheetData sheetId="1" refreshError="1"/>
      <sheetData sheetId="2" refreshError="1">
        <row r="82">
          <cell r="B82" t="str">
            <v>ООО "РУ-КОМ"</v>
          </cell>
        </row>
        <row r="83">
          <cell r="B83" t="str">
            <v>АО "Дальмостострой"</v>
          </cell>
        </row>
        <row r="84">
          <cell r="B84" t="str">
            <v>ООО "КоПИТАНИЯ"</v>
          </cell>
        </row>
        <row r="85">
          <cell r="B85" t="str">
            <v>АО "Кудряшовское"</v>
          </cell>
        </row>
        <row r="86">
          <cell r="B86" t="str">
            <v>ООО "Кудряшовский мясокомбинат"</v>
          </cell>
        </row>
        <row r="87">
          <cell r="B87" t="str">
            <v>ООО "СМТ"</v>
          </cell>
        </row>
        <row r="88">
          <cell r="B88" t="str">
            <v>КХК АО "Краснодонское"</v>
          </cell>
        </row>
        <row r="89">
          <cell r="B89" t="str">
            <v>ООО "ККЗ"</v>
          </cell>
        </row>
        <row r="90">
          <cell r="B90" t="str">
            <v>АО «Птицефабрика Краснодонская»</v>
          </cell>
        </row>
        <row r="91">
          <cell r="B91" t="str">
            <v>ООО "Птицефабрика Безенчукская"</v>
          </cell>
        </row>
        <row r="92">
          <cell r="B92" t="str">
            <v>АО племзавод "Заволжское"</v>
          </cell>
        </row>
        <row r="93">
          <cell r="B93" t="str">
            <v>ООО "Заволжские просторы"</v>
          </cell>
        </row>
        <row r="94">
          <cell r="B94" t="str">
            <v>ООО "ЗМК"</v>
          </cell>
        </row>
        <row r="95">
          <cell r="B95" t="str">
            <v>ООО "СКХ"</v>
          </cell>
        </row>
        <row r="96">
          <cell r="B96" t="str">
            <v>АО "СИБЭКО"</v>
          </cell>
        </row>
        <row r="97">
          <cell r="B97" t="str">
            <v>ОАО "НГТЭ"</v>
          </cell>
        </row>
        <row r="98">
          <cell r="B98" t="str">
            <v>АО "АТП"</v>
          </cell>
        </row>
        <row r="99">
          <cell r="B99" t="str">
            <v>ЧОУ ДПО " Энергоцентр"</v>
          </cell>
        </row>
        <row r="100">
          <cell r="B100" t="str">
            <v>ООО ЧОО «Электра»</v>
          </cell>
        </row>
        <row r="101">
          <cell r="B101" t="str">
            <v>АО "ИТС"</v>
          </cell>
        </row>
        <row r="102">
          <cell r="B102" t="str">
            <v>АО "Бийскэнерго"</v>
          </cell>
        </row>
        <row r="103">
          <cell r="B103" t="str">
            <v>АО «БийскэнергоТеплоТранзит»</v>
          </cell>
        </row>
        <row r="104">
          <cell r="B104" t="str">
            <v>АО "Разрез Сереульский"</v>
          </cell>
        </row>
        <row r="105">
          <cell r="B105" t="str">
            <v>АО "АСС"</v>
          </cell>
        </row>
        <row r="106">
          <cell r="B106" t="str">
            <v>АО "ПРиС"</v>
          </cell>
        </row>
        <row r="107">
          <cell r="B107" t="str">
            <v>АО "ПЭСК"</v>
          </cell>
        </row>
        <row r="108">
          <cell r="B108" t="str">
            <v>АО "РЭС"</v>
          </cell>
        </row>
        <row r="109">
          <cell r="B109" t="str">
            <v>АО "РЭМиС"</v>
          </cell>
        </row>
        <row r="110">
          <cell r="B110" t="str">
            <v>АО "Электромагистраль"</v>
          </cell>
        </row>
        <row r="111">
          <cell r="B111" t="str">
            <v>НПО "ЭЛСИБ" ПАО</v>
          </cell>
        </row>
        <row r="112">
          <cell r="B112" t="str">
            <v>ООО "Энергетик"</v>
          </cell>
        </row>
        <row r="113">
          <cell r="B113" t="str">
            <v>ЗАО "Аксиома права"</v>
          </cell>
        </row>
        <row r="114">
          <cell r="B114" t="str">
            <v>ООО "Пансионат Энергетик"</v>
          </cell>
        </row>
        <row r="115">
          <cell r="B115" t="str">
            <v>АО "Е4-СибКОТЭС"</v>
          </cell>
        </row>
        <row r="116">
          <cell r="B116" t="str">
            <v>ОАО "Новосибирскэнерго"</v>
          </cell>
        </row>
        <row r="117">
          <cell r="B117">
            <v>3</v>
          </cell>
        </row>
        <row r="118">
          <cell r="B118">
            <v>4</v>
          </cell>
        </row>
        <row r="119">
          <cell r="B119">
            <v>5</v>
          </cell>
        </row>
        <row r="120">
          <cell r="B120">
            <v>6</v>
          </cell>
        </row>
        <row r="121">
          <cell r="B121">
            <v>7</v>
          </cell>
        </row>
        <row r="122">
          <cell r="B122">
            <v>8</v>
          </cell>
        </row>
        <row r="123">
          <cell r="B123">
            <v>9</v>
          </cell>
        </row>
        <row r="124">
          <cell r="B124">
            <v>10</v>
          </cell>
        </row>
        <row r="125">
          <cell r="B125">
            <v>11</v>
          </cell>
        </row>
        <row r="126">
          <cell r="B126">
            <v>12</v>
          </cell>
        </row>
        <row r="127">
          <cell r="B127">
            <v>13</v>
          </cell>
        </row>
        <row r="128">
          <cell r="B128">
            <v>14</v>
          </cell>
        </row>
        <row r="129">
          <cell r="B129">
            <v>15</v>
          </cell>
        </row>
        <row r="130">
          <cell r="B130">
            <v>16</v>
          </cell>
        </row>
        <row r="131">
          <cell r="B131">
            <v>17</v>
          </cell>
        </row>
        <row r="132">
          <cell r="B132">
            <v>18</v>
          </cell>
        </row>
        <row r="133">
          <cell r="B133">
            <v>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списки"/>
      <sheetName val="График"/>
      <sheetName val="БДДС_нов"/>
      <sheetName val="Отопление"/>
    </sheetNames>
    <sheetDataSet>
      <sheetData sheetId="0"/>
      <sheetData sheetId="1" refreshError="1">
        <row r="38">
          <cell r="A38">
            <v>38353</v>
          </cell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енда_ВСЁ"/>
      <sheetName val="Имущество"/>
      <sheetName val="имущество, УТВ. ОТ 15.12"/>
      <sheetName val="Субаренда НГТЭ (Джига)"/>
      <sheetName val="Аренда земли"/>
      <sheetName val="Возмещение"/>
      <sheetName val="Лист2"/>
    </sheetNames>
    <sheetDataSet>
      <sheetData sheetId="0"/>
      <sheetData sheetId="1">
        <row r="3">
          <cell r="BR3">
            <v>1</v>
          </cell>
          <cell r="CL3">
            <v>1</v>
          </cell>
          <cell r="DB3">
            <v>1.0529999999999999</v>
          </cell>
          <cell r="EJ3">
            <v>1.06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иски"/>
      <sheetName val="Титул"/>
      <sheetName val="Содержание"/>
      <sheetName val="П1"/>
      <sheetName val="П2"/>
      <sheetName val="П3"/>
      <sheetName val="П4"/>
      <sheetName val="П5"/>
      <sheetName val="П6"/>
      <sheetName val="СИБЭКО_Персонал_План_2012"/>
    </sheetNames>
    <sheetDataSet>
      <sheetData sheetId="0" refreshError="1"/>
      <sheetData sheetId="1" refreshError="1">
        <row r="3">
          <cell r="B3" t="str">
            <v>ОАО "Группа Е4"</v>
          </cell>
        </row>
        <row r="4">
          <cell r="B4" t="str">
            <v>ОАО "Буреягэсстрой"</v>
          </cell>
        </row>
        <row r="5">
          <cell r="B5" t="str">
            <v>ОАО "Дальмостострой"</v>
          </cell>
        </row>
        <row r="6">
          <cell r="B6" t="str">
            <v>ОАО "Дальэнергомонтаж"</v>
          </cell>
        </row>
        <row r="7">
          <cell r="B7" t="str">
            <v>ОАО "Е4-СЗЭС"</v>
          </cell>
        </row>
        <row r="8">
          <cell r="B8" t="str">
            <v>ЗАО "Е4-СибКОТЭС"</v>
          </cell>
        </row>
        <row r="9">
          <cell r="B9" t="str">
            <v>ОАО "Е4-Центрэнергомонтаж"</v>
          </cell>
        </row>
        <row r="10">
          <cell r="B10" t="str">
            <v>ЗАО "Информационные технологии и связь"</v>
          </cell>
        </row>
        <row r="11">
          <cell r="B11" t="str">
            <v>ОАО "Киевский научно-исследовательский и проектно-конструкторский институт "Энергопроект"</v>
          </cell>
        </row>
        <row r="12">
          <cell r="B12" t="str">
            <v>ЗАО "МСТ"</v>
          </cell>
        </row>
        <row r="13">
          <cell r="B13" t="str">
            <v>ОАО "Сибтехэнерго"</v>
          </cell>
        </row>
        <row r="14">
          <cell r="B14" t="str">
            <v>ОАО "Сибирский ЭНТЦ"</v>
          </cell>
        </row>
        <row r="15">
          <cell r="B15" t="str">
            <v>ОАО "НПО ЦКТИ"</v>
          </cell>
        </row>
        <row r="16">
          <cell r="B16" t="str">
            <v>ООО "ЭССК-Инвест"</v>
          </cell>
        </row>
        <row r="17">
          <cell r="B17" t="str">
            <v>ЗАО "Сибэнерголизинг</v>
          </cell>
        </row>
        <row r="18">
          <cell r="B18" t="str">
            <v>ООО "КоПИТАНИЯ"</v>
          </cell>
        </row>
        <row r="19">
          <cell r="B19" t="str">
            <v>ОАО "Кудряшовское"</v>
          </cell>
        </row>
        <row r="20">
          <cell r="B20" t="str">
            <v>ООО "Кудряшовский мясокомбинат"</v>
          </cell>
        </row>
        <row r="21">
          <cell r="B21" t="str">
            <v>ОАО  КХК "Краснодонское"</v>
          </cell>
        </row>
        <row r="22">
          <cell r="B22" t="str">
            <v>ЗАО племзавод "Заволжское"</v>
          </cell>
        </row>
        <row r="23">
          <cell r="B23" t="str">
            <v>ОАО "Быструха"</v>
          </cell>
        </row>
        <row r="24">
          <cell r="B24" t="str">
            <v>ООО «Заволжские просторы»</v>
          </cell>
        </row>
        <row r="25">
          <cell r="B25" t="str">
            <v>ООО «Даниловские просторы»</v>
          </cell>
        </row>
        <row r="26">
          <cell r="B26" t="str">
            <v>ООО «Агро Капитал»</v>
          </cell>
        </row>
        <row r="27">
          <cell r="B27" t="str">
            <v>ООО Свинокомплекс "Хвалынский"</v>
          </cell>
        </row>
        <row r="28">
          <cell r="B28" t="str">
            <v>ОАО "Новосибирскэнерго"</v>
          </cell>
        </row>
        <row r="29">
          <cell r="B29" t="str">
            <v>ОАО "СИБЭКО"</v>
          </cell>
        </row>
        <row r="30">
          <cell r="B30" t="str">
            <v>Теплосбыт</v>
          </cell>
        </row>
        <row r="31">
          <cell r="B31" t="str">
            <v>ЗАО "АТП"</v>
          </cell>
        </row>
        <row r="32">
          <cell r="B32" t="str">
            <v>НОУ " Энергоцентр"</v>
          </cell>
        </row>
        <row r="33">
          <cell r="B33" t="str">
            <v>ООО "ЧОО "Электра"</v>
          </cell>
        </row>
        <row r="34">
          <cell r="B34" t="str">
            <v>ОАО "НГТЭ"</v>
          </cell>
        </row>
        <row r="35">
          <cell r="B35" t="str">
            <v>ОАО "Сибэнергострой"</v>
          </cell>
        </row>
        <row r="36">
          <cell r="B36" t="str">
            <v>ЗАО "ПРП"</v>
          </cell>
        </row>
        <row r="37">
          <cell r="B37" t="str">
            <v>ЗАО "Инженерный центр"</v>
          </cell>
        </row>
        <row r="38">
          <cell r="B38" t="str">
            <v>ЗАО "Энергоспецмонтаж"</v>
          </cell>
        </row>
        <row r="39">
          <cell r="B39" t="str">
            <v>ООО "Бийскэнерго"</v>
          </cell>
        </row>
        <row r="40">
          <cell r="B40" t="str">
            <v>ООО "Бийскэнерготеплотранзит"</v>
          </cell>
        </row>
        <row r="41">
          <cell r="B41" t="str">
            <v>ОАО "Бийскэнергосбыт"</v>
          </cell>
        </row>
        <row r="42">
          <cell r="B42" t="str">
            <v>ЗАО "РЭС"</v>
          </cell>
        </row>
        <row r="43">
          <cell r="B43" t="str">
            <v>ОАО "СибирьЭнерго"</v>
          </cell>
        </row>
        <row r="44">
          <cell r="B44" t="str">
            <v>Федеральный энергокомфорт</v>
          </cell>
        </row>
        <row r="45">
          <cell r="B45" t="str">
            <v>ОАО "Сибирьэнерго - Биллинг"</v>
          </cell>
        </row>
        <row r="46">
          <cell r="B46" t="str">
            <v>ЗАО "Сибирьэнерго - Комфорт"</v>
          </cell>
        </row>
        <row r="47">
          <cell r="B47" t="str">
            <v>НПО "Элсиб" ОАО</v>
          </cell>
        </row>
        <row r="48">
          <cell r="B48" t="str">
            <v>ООО "Энерготранс"</v>
          </cell>
        </row>
        <row r="49">
          <cell r="B49" t="str">
            <v>ОАО "Разрез Сереульский"</v>
          </cell>
        </row>
        <row r="50">
          <cell r="B50" t="str">
            <v>ЗАО "НЭСКО"</v>
          </cell>
        </row>
        <row r="51">
          <cell r="B51" t="str">
            <v>ЗАО "Строитель"</v>
          </cell>
        </row>
        <row r="52">
          <cell r="B52" t="str">
            <v>ЗАО "Игромакс Регионы"</v>
          </cell>
        </row>
        <row r="53">
          <cell r="B53" t="str">
            <v>ООО "Виртум"</v>
          </cell>
        </row>
        <row r="54">
          <cell r="B54" t="str">
            <v>ООО "Планета Развлечений СТАРЫЙ ОСКОЛ"</v>
          </cell>
        </row>
        <row r="55">
          <cell r="B55" t="str">
            <v>ООО "Планета Развлечений ЗАПАД"</v>
          </cell>
        </row>
        <row r="56">
          <cell r="B56" t="str">
            <v>ООО "Планета Развлечений ЕВРОПЕЙСКИЙ"</v>
          </cell>
        </row>
        <row r="57">
          <cell r="B57" t="str">
            <v>ООО "Планета Развлечений ВОРОНЕЖ"</v>
          </cell>
        </row>
        <row r="58">
          <cell r="B58" t="str">
            <v>ООО "Аксиома права"</v>
          </cell>
        </row>
        <row r="69">
          <cell r="B69" t="str">
            <v>ГК Е4</v>
          </cell>
        </row>
        <row r="70">
          <cell r="B70" t="str">
            <v>ГК КоПИТАНИЯ</v>
          </cell>
        </row>
        <row r="71">
          <cell r="B71" t="str">
            <v>ГК СИБЭКО</v>
          </cell>
        </row>
        <row r="72">
          <cell r="B72" t="str">
            <v>ГК Бийскэнерго</v>
          </cell>
        </row>
        <row r="73">
          <cell r="B73" t="str">
            <v>ГК Энергокомфорт</v>
          </cell>
        </row>
        <row r="74">
          <cell r="B74" t="str">
            <v>ГК Игромакс</v>
          </cell>
        </row>
        <row r="75">
          <cell r="B75" t="str">
            <v>RU-COM</v>
          </cell>
        </row>
        <row r="79">
          <cell r="B79" t="str">
            <v>Энергетика, генерация</v>
          </cell>
        </row>
        <row r="80">
          <cell r="B80" t="str">
            <v>Энергетика, сбыт</v>
          </cell>
        </row>
        <row r="81">
          <cell r="B81" t="str">
            <v>Энергетика, сети</v>
          </cell>
        </row>
        <row r="82">
          <cell r="B82" t="str">
            <v>Биллинг</v>
          </cell>
        </row>
        <row r="83">
          <cell r="B83" t="str">
            <v>Управление жилым фондом</v>
          </cell>
        </row>
        <row r="84">
          <cell r="B84" t="str">
            <v>Машиностроение</v>
          </cell>
        </row>
        <row r="85">
          <cell r="B85" t="str">
            <v>Строительство</v>
          </cell>
        </row>
        <row r="86">
          <cell r="B86" t="str">
            <v>Инжиниринг</v>
          </cell>
        </row>
        <row r="87">
          <cell r="B87" t="str">
            <v>Проведение конкурентных процедур</v>
          </cell>
        </row>
        <row r="88">
          <cell r="B88" t="str">
            <v>Перевозки</v>
          </cell>
        </row>
        <row r="89">
          <cell r="B89" t="str">
            <v>Добыча угля</v>
          </cell>
        </row>
        <row r="90">
          <cell r="B90" t="str">
            <v>Сельское хозяйство</v>
          </cell>
        </row>
        <row r="91">
          <cell r="B91" t="str">
            <v>Развлечения</v>
          </cell>
        </row>
        <row r="92">
          <cell r="B92" t="str">
            <v>Сервис</v>
          </cell>
        </row>
        <row r="96">
          <cell r="B96">
            <v>40909</v>
          </cell>
        </row>
        <row r="97">
          <cell r="B97">
            <v>40940</v>
          </cell>
        </row>
        <row r="98">
          <cell r="B98">
            <v>40969</v>
          </cell>
        </row>
        <row r="99">
          <cell r="B99">
            <v>41000</v>
          </cell>
        </row>
        <row r="100">
          <cell r="B100">
            <v>41030</v>
          </cell>
        </row>
        <row r="101">
          <cell r="B101">
            <v>41061</v>
          </cell>
        </row>
        <row r="102">
          <cell r="B102">
            <v>41091</v>
          </cell>
        </row>
        <row r="103">
          <cell r="B103">
            <v>41122</v>
          </cell>
        </row>
        <row r="104">
          <cell r="B104">
            <v>41153</v>
          </cell>
        </row>
        <row r="105">
          <cell r="B105">
            <v>41183</v>
          </cell>
        </row>
        <row r="106">
          <cell r="B106">
            <v>41244</v>
          </cell>
        </row>
        <row r="107">
          <cell r="B107">
            <v>41244</v>
          </cell>
        </row>
        <row r="108">
          <cell r="B108" t="str">
            <v>I квартал 2012 г.</v>
          </cell>
        </row>
        <row r="109">
          <cell r="B109" t="str">
            <v>II квартал 2012 г.</v>
          </cell>
        </row>
        <row r="110">
          <cell r="B110" t="str">
            <v>III квартал 2012 г.</v>
          </cell>
        </row>
        <row r="111">
          <cell r="B111" t="str">
            <v>IV квартал 2012 г.</v>
          </cell>
        </row>
        <row r="112">
          <cell r="B112" t="str">
            <v>6 месяцев 2012 г.</v>
          </cell>
        </row>
        <row r="113">
          <cell r="B113" t="str">
            <v>9 месяцев 2012 г.</v>
          </cell>
        </row>
        <row r="114">
          <cell r="B114" t="str">
            <v>2012 год</v>
          </cell>
        </row>
        <row r="128">
          <cell r="B128" t="str">
            <v>Первоначальный</v>
          </cell>
        </row>
        <row r="129">
          <cell r="B129" t="str">
            <v>Скорректированный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М-1"/>
      <sheetName val="М-2"/>
      <sheetName val="П-3"/>
      <sheetName val="П-4"/>
      <sheetName val="П-5"/>
      <sheetName val="П-6"/>
      <sheetName val="П-7"/>
      <sheetName val="П-8"/>
      <sheetName val="УЗ-9"/>
      <sheetName val="УЗ-10"/>
      <sheetName val="УЗ-11"/>
      <sheetName val="УЗ-12"/>
      <sheetName val="УЗ-13"/>
      <sheetName val="УП-14"/>
      <sheetName val="УП-15"/>
      <sheetName val="УП-16"/>
      <sheetName val="УИ-17"/>
      <sheetName val="УИ-17(П)"/>
      <sheetName val="УИ-17(А)"/>
      <sheetName val="И-18"/>
      <sheetName val="И-19"/>
      <sheetName val="И-20"/>
      <sheetName val="И-21"/>
      <sheetName val="И-22"/>
      <sheetName val="УК-23"/>
      <sheetName val="УК-24"/>
      <sheetName val="УК-25"/>
      <sheetName val="УФ-26"/>
      <sheetName val="УФ-27"/>
      <sheetName val="УФ-28"/>
      <sheetName val="П-29"/>
      <sheetName val="П-30"/>
      <sheetName val="П-31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4.3 Лимит изм ДЗ и КЗ"/>
      <sheetName val="УФ-61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ыча-план"/>
      <sheetName val="Добыча-план кв."/>
      <sheetName val="Добыча-факт"/>
      <sheetName val="Добыча-факт кв."/>
      <sheetName val="Добыча-факт (пр.год)"/>
      <sheetName val="Вскрыша-план"/>
      <sheetName val="Вскрыша-план кв."/>
      <sheetName val="Вскрыша-факт"/>
      <sheetName val="Вскрыша-факт кв."/>
      <sheetName val="Вскрыша-факт (пр.год)"/>
      <sheetName val="Числ.рабочих"/>
      <sheetName val="Числ.рабочих (пр.год)"/>
      <sheetName val="Ср.сп.числ-ть"/>
      <sheetName val="Ср.сп.числ-ть (пр.год)"/>
      <sheetName val="Пр-ть экс."/>
      <sheetName val="Пр-ть экс. за сентябрь"/>
      <sheetName val="Пр-ть экс. за 3 кв."/>
      <sheetName val="Пр-ть экс. (пр.год)"/>
      <sheetName val="Пр-ть экс.по маркам"/>
      <sheetName val="Пр-ть экс.по маркам за сентябрь"/>
      <sheetName val="Пр-ть экс.по маркам (пр.год)"/>
      <sheetName val="Вскрыша с кап.работ"/>
      <sheetName val="Вскрыша с кап.работ пр.год"/>
      <sheetName val="Остатки угля"/>
      <sheetName val="Запасы угля"/>
      <sheetName val="Запасы угля-пр.год"/>
      <sheetName val="Кедровский"/>
      <sheetName val="9M2005"/>
      <sheetName val="Лист3"/>
      <sheetName val="УФ-28"/>
      <sheetName val="титул БДР"/>
      <sheetName val="Списки"/>
      <sheetName val="Титул"/>
      <sheetName val="даты"/>
      <sheetName val="ВО1"/>
      <sheetName val="ИФ1.2"/>
      <sheetName val="инвестиции"/>
      <sheetName val="Добыча_факт"/>
      <sheetName val="_Сервис"/>
      <sheetName val="на 1 тут"/>
      <sheetName val="Параметры"/>
      <sheetName val="Лист1 (2)"/>
      <sheetName val="KnWgen"/>
      <sheetName val="Таблицы для расче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ПФВ_0_5"/>
      <sheetName val="УФ-28"/>
      <sheetName val="расшифровка"/>
      <sheetName val="Добыча-факт"/>
      <sheetName val="ГСМ"/>
    </sheetNames>
    <sheetDataSet>
      <sheetData sheetId="0" refreshError="1">
        <row r="17">
          <cell r="A17" t="str">
            <v>ОАО "Кировские коммунальные системы"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1.4.4-1"/>
      <sheetName val="1.4.5-1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имена"/>
      <sheetName val="УФ-28"/>
      <sheetName val="2001"/>
      <sheetName val="приложение 2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БП"/>
      <sheetName val="БПК"/>
      <sheetName val="ЭП01"/>
      <sheetName val="ЭП03"/>
      <sheetName val="ЭП07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даты"/>
      <sheetName val="УФ-28"/>
      <sheetName val="имена"/>
    </sheetNames>
    <sheetDataSet>
      <sheetData sheetId="0" refreshError="1">
        <row r="22">
          <cell r="A22" t="str">
            <v>ОАО «СВЕРДЛОВСКИЕ КС»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ыча-план"/>
      <sheetName val="Добыча-план кв."/>
      <sheetName val="Добыча-факт"/>
      <sheetName val="Добыча-факт кв."/>
      <sheetName val="Добыча-факт (пр.год)"/>
      <sheetName val="Вскрыша-план"/>
      <sheetName val="Вскрыша-план кв."/>
      <sheetName val="Вскрыша-факт"/>
      <sheetName val="Вскрыша-факт кв."/>
      <sheetName val="Вскрыша-факт (пр.год)"/>
      <sheetName val="Числ.рабочих"/>
      <sheetName val="Числ.рабочих (пр.год)"/>
      <sheetName val="Ср.сп.числ-ть"/>
      <sheetName val="Ср.сп.числ-ть (пр.год)"/>
      <sheetName val="Пр-ть экс."/>
      <sheetName val="Пр-ть экс. за сентябрь"/>
      <sheetName val="Пр-ть экс. за 3 кв."/>
      <sheetName val="Пр-ть экс. (пр.год)"/>
      <sheetName val="Пр-ть экс.по маркам"/>
      <sheetName val="Пр-ть экс.по маркам за сентябрь"/>
      <sheetName val="Пр-ть экс.по маркам (пр.год)"/>
      <sheetName val="Вскрыша с кап.работ"/>
      <sheetName val="Вскрыша с кап.работ пр.год"/>
      <sheetName val="Остатки угля"/>
      <sheetName val="Запасы угля"/>
      <sheetName val="Запасы угля-пр.год"/>
      <sheetName val="УФ-28"/>
      <sheetName val="титул БДР"/>
      <sheetName val="Списки"/>
      <sheetName val="Титул"/>
      <sheetName val="даты"/>
      <sheetName val="Кедровский"/>
      <sheetName val="ВО1"/>
      <sheetName val="ИФ1.2"/>
      <sheetName val="9M2005"/>
      <sheetName val="Лист3"/>
      <sheetName val="инвестиции"/>
      <sheetName val="Добыча_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Валюты"/>
      <sheetName val="НАЛ.97г.пр.На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мена"/>
      <sheetName val="Оборудование_стоим"/>
      <sheetName val="Справочники"/>
      <sheetName val="Добыча-факт"/>
    </sheetNames>
    <sheetDataSet>
      <sheetData sheetId="0"/>
      <sheetData sheetId="1"/>
      <sheetData sheetId="2"/>
      <sheetData sheetId="3"/>
      <sheetData sheetId="4" refreshError="1"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лист"/>
      <sheetName val="навигация"/>
      <sheetName val="т3"/>
      <sheetName val="на 1 тут"/>
      <sheetName val="Договоры"/>
      <sheetName val="ОПФ"/>
      <sheetName val="ДДС_Статьи"/>
      <sheetName val="коэфф"/>
      <sheetName val="регионы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Анализ (2)"/>
      <sheetName val="Balance"/>
      <sheetName val="MAIN"/>
      <sheetName val="Normal ratios"/>
      <sheetName val="Express-analysis"/>
      <sheetName val="Bankruptcy indicators"/>
      <sheetName val="Net working capital"/>
      <sheetName val="Current assets (1)"/>
      <sheetName val="Current assets (2)"/>
      <sheetName val="Current liabilities (1)"/>
      <sheetName val="Current liabilities (2)"/>
      <sheetName val="Profit@costs"/>
      <sheetName val="Break-even point"/>
      <sheetName val="Profitability indices"/>
      <sheetName val="Turnover periods"/>
      <sheetName val="Return on equity"/>
      <sheetName val="Changes in ROE"/>
      <sheetName val="Cash flows"/>
      <sheetName val="Labour effectiveness"/>
      <sheetName val="ZR"/>
      <sheetName val="ZE"/>
      <sheetName val="GOC"/>
      <sheetName val="GOT"/>
      <sheetName val="PRN"/>
      <sheetName val="MD1"/>
      <sheetName val="расшифровка"/>
      <sheetName val="УФ-28"/>
      <sheetName val="Списки"/>
      <sheetName val="Макро"/>
      <sheetName val="даты"/>
    </sheetNames>
    <sheetDataSet>
      <sheetData sheetId="0"/>
      <sheetData sheetId="1"/>
      <sheetData sheetId="2" refreshError="1">
        <row r="24">
          <cell r="F24">
            <v>90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ССТ и БР"/>
      <sheetName val="Справочный счет"/>
      <sheetName val="Прогноз РС"/>
      <sheetName val="ТГ ППБР"/>
      <sheetName val="Эк.эффект"/>
      <sheetName val="Аналитика"/>
      <sheetName val="Прогноз потребления"/>
      <sheetName val="ТГ Сибири"/>
      <sheetName val="Отч ТС"/>
      <sheetName val="Отклонения от ДГ"/>
      <sheetName val="Спрос и предложение Сибирь"/>
      <sheetName val="Справочный счет за 2006"/>
      <sheetName val="Кедровский"/>
      <sheetName val="Добыча-факт"/>
      <sheetName val="СПРАВОЧНИК"/>
      <sheetName val="на 1 тут"/>
      <sheetName val="Таблицы отчетные апрель"/>
      <sheetName val="FES"/>
      <sheetName val="инвест.программа план"/>
      <sheetName val="сетевой график 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Г"/>
      <sheetName val="Data П"/>
      <sheetName val="БР Стат"/>
      <sheetName val="БР Стат мес"/>
      <sheetName val="БР расчет ГТП 1-4"/>
      <sheetName val="БР расчет ГТП 5-8"/>
      <sheetName val="БР расчет ГТП МЕС"/>
      <sheetName val="Отклонения от ДГ"/>
      <sheetName val="СПРАВОЧНИК"/>
      <sheetName val="УФ-28"/>
      <sheetName val="св. о."/>
      <sheetName val="ДДКП"/>
      <sheetName val="Узл. цены"/>
      <sheetName val="Balance"/>
      <sheetName val="FES"/>
      <sheetName val="Добыча-факт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Г"/>
      <sheetName val="Data П"/>
      <sheetName val="БР Отчет мес"/>
      <sheetName val="БР Статистика"/>
      <sheetName val="БР расчет ГТП"/>
      <sheetName val="БР расчет ГТП МЕС"/>
      <sheetName val="Отклонения от ДГ"/>
      <sheetName val="Уровни откл-ий"/>
      <sheetName val="Коридор"/>
      <sheetName val="СПРАВОЧНИК"/>
      <sheetName val="Лист1"/>
      <sheetName val="ИС станции"/>
      <sheetName val="Расчет отклонений февраль"/>
      <sheetName val="Валюты"/>
      <sheetName val="Balance"/>
      <sheetName val="УФ-28"/>
      <sheetName val="Макро"/>
      <sheetName val="Добыча-факт"/>
      <sheetName val="св. о."/>
      <sheetName val="ДДКП"/>
      <sheetName val="Узл. 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2018"/>
      <sheetName val="Справочники"/>
    </sheetNames>
    <sheetDataSet>
      <sheetData sheetId="0" refreshError="1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Справочник"/>
      <sheetName val="Кедровский"/>
      <sheetName val="Валюты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справочников"/>
      <sheetName val="№1 Готовые изделия"/>
      <sheetName val="№2 Материалы"/>
      <sheetName val="№3 Статьи расходов"/>
      <sheetName val="№4 Статьи движения ДС"/>
      <sheetName val="№5 Нормативы расхода мат-лов"/>
      <sheetName val="№6 Прочие доходы и расходы"/>
      <sheetName val="Валюты"/>
      <sheetName val="Справочник"/>
      <sheetName val="Balance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справочников"/>
      <sheetName val="№1 Готовые изделия"/>
      <sheetName val="№2 Материалы"/>
      <sheetName val="№3 Статьи расходов"/>
      <sheetName val="№4 Статьи движения ДС"/>
      <sheetName val="№5 Нормативы расхода мат-лов"/>
      <sheetName val="№6 Прочие доходы и расходы"/>
      <sheetName val="Валюты"/>
      <sheetName val="Добыча-факт"/>
      <sheetName val="Balance"/>
      <sheetName val="Données"/>
      <sheetName val="СПРАВОЧНИК"/>
      <sheetName val="Списки"/>
      <sheetName val="УФ-28"/>
      <sheetName val="расшиф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евой график отчета ЕБП год"/>
      <sheetName val="Приложение 1"/>
      <sheetName val="Приложение 2_12мес"/>
      <sheetName val="Пояснительная к Ru1 нояб."/>
      <sheetName val="Пояснительная к Ru1 январь-нояб"/>
      <sheetName val="RU1"/>
      <sheetName val="Пояснительная к Ru1 квартал"/>
      <sheetName val="ДЭФ"/>
      <sheetName val="ГД"/>
      <sheetName val="4-й вторник"/>
      <sheetName val="Приложение 14"/>
      <sheetName val="Приложение 15.1.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Январь</v>
          </cell>
        </row>
        <row r="3">
          <cell r="A3" t="str">
            <v>Февраль</v>
          </cell>
        </row>
        <row r="4">
          <cell r="A4" t="str">
            <v>Март</v>
          </cell>
        </row>
        <row r="5">
          <cell r="A5" t="str">
            <v>Апрель</v>
          </cell>
        </row>
        <row r="6">
          <cell r="A6" t="str">
            <v>Май</v>
          </cell>
        </row>
        <row r="7">
          <cell r="A7" t="str">
            <v>Июнь</v>
          </cell>
        </row>
        <row r="8">
          <cell r="A8" t="str">
            <v>Июль</v>
          </cell>
        </row>
        <row r="9">
          <cell r="A9" t="str">
            <v>Август</v>
          </cell>
        </row>
        <row r="10">
          <cell r="A10" t="str">
            <v>Сентябрь</v>
          </cell>
        </row>
        <row r="11">
          <cell r="A11" t="str">
            <v>Октябрь</v>
          </cell>
        </row>
        <row r="12">
          <cell r="A12" t="str">
            <v>Ноябрь</v>
          </cell>
        </row>
        <row r="13">
          <cell r="A13" t="str">
            <v>Декабрь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Списки"/>
      <sheetName val="Титул"/>
      <sheetName val="Содержание"/>
      <sheetName val="ЛС"/>
      <sheetName val="Общ"/>
      <sheetName val="PI1"/>
      <sheetName val="PI2"/>
      <sheetName val="PI3"/>
      <sheetName val="RU1"/>
      <sheetName val="RU2"/>
      <sheetName val="RU3"/>
      <sheetName val="RU1.1"/>
      <sheetName val="RU2.1"/>
      <sheetName val="УФ1"/>
      <sheetName val="УФ1.1"/>
      <sheetName val="УФ2"/>
      <sheetName val="М1"/>
      <sheetName val="М2"/>
      <sheetName val="М4"/>
      <sheetName val="В1"/>
      <sheetName val="В2"/>
      <sheetName val="В3"/>
      <sheetName val="В4"/>
      <sheetName val="В5"/>
      <sheetName val="В6"/>
      <sheetName val="В7"/>
      <sheetName val="В8"/>
      <sheetName val="В9"/>
      <sheetName val="В10"/>
      <sheetName val="В11"/>
      <sheetName val="В12"/>
      <sheetName val="В13"/>
      <sheetName val="В14"/>
    </sheetNames>
    <sheetDataSet>
      <sheetData sheetId="0" refreshError="1"/>
      <sheetData sheetId="1">
        <row r="131">
          <cell r="B131" t="str">
            <v>январь</v>
          </cell>
        </row>
        <row r="132">
          <cell r="B132" t="str">
            <v>февраль</v>
          </cell>
        </row>
        <row r="133">
          <cell r="B133" t="str">
            <v>март</v>
          </cell>
        </row>
        <row r="134">
          <cell r="B134" t="str">
            <v>апрель</v>
          </cell>
        </row>
        <row r="135">
          <cell r="B135" t="str">
            <v>май</v>
          </cell>
        </row>
        <row r="136">
          <cell r="B136" t="str">
            <v>июнь</v>
          </cell>
        </row>
        <row r="137">
          <cell r="B137" t="str">
            <v>июль</v>
          </cell>
        </row>
        <row r="138">
          <cell r="B138" t="str">
            <v>август</v>
          </cell>
        </row>
        <row r="139">
          <cell r="B139" t="str">
            <v>сентябрь</v>
          </cell>
        </row>
        <row r="140">
          <cell r="B140" t="str">
            <v>октябрь</v>
          </cell>
        </row>
        <row r="141">
          <cell r="B141" t="str">
            <v>ноябрь</v>
          </cell>
        </row>
        <row r="142">
          <cell r="B142" t="str">
            <v>декабрь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>
        <row r="18">
          <cell r="I18">
            <v>0</v>
          </cell>
        </row>
      </sheetData>
      <sheetData sheetId="23" refreshError="1"/>
      <sheetData sheetId="24">
        <row r="6">
          <cell r="C6">
            <v>0</v>
          </cell>
        </row>
      </sheetData>
      <sheetData sheetId="25" refreshError="1"/>
      <sheetData sheetId="26">
        <row r="83">
          <cell r="E83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Валюты"/>
      <sheetName val="Справочник"/>
      <sheetName val="пост ср-в янв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Январь"/>
      <sheetName val="Таблица по нормативам вода"/>
      <sheetName val="даты"/>
      <sheetName val="Кедровский"/>
      <sheetName val="Справочник"/>
      <sheetName val="Списки"/>
      <sheetName val="УФ-28"/>
      <sheetName val="Макро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7">
          <cell r="C17">
            <v>154552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Лист1"/>
      <sheetName val="Лист2"/>
      <sheetName val="Лист3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#ССЫЛКА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Книга1"/>
      <sheetName val="FES"/>
      <sheetName val="konoplin - Личное представление"/>
      <sheetName val="Справочный счет за 2006"/>
      <sheetName val=""/>
      <sheetName val="ДЭ  июль35 кВ."/>
      <sheetName val="ОПП июль"/>
      <sheetName val="2003 и-43 4 кв"/>
      <sheetName val="год"/>
      <sheetName val="план 2000"/>
      <sheetName val="коэфф"/>
      <sheetName val="июнь9"/>
      <sheetName val="Списки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кращения"/>
      <sheetName val="Прил№1.2 Сокращения"/>
    </sheetNames>
    <definedNames>
      <definedName name="нн" refersTo="#ССЫЛКА!"/>
      <definedName name="ова" refersTo="#ССЫЛКА!"/>
    </definedNames>
    <sheetDataSet>
      <sheetData sheetId="0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Валюты"/>
      <sheetName val="постоянные затра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даты"/>
      <sheetName val="Таблица по нормативам вода"/>
      <sheetName val="Кедровский"/>
      <sheetName val="Январь"/>
      <sheetName val="Справочник"/>
      <sheetName val="Списки"/>
      <sheetName val="УФ-28"/>
      <sheetName val="Макро"/>
      <sheetName val="Balance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ициативы"/>
      <sheetName val="Данные"/>
      <sheetName val="Справочник"/>
      <sheetName val="Лист2"/>
      <sheetName val="Отопление"/>
      <sheetName val="Balance"/>
      <sheetName val="Валюты"/>
      <sheetName val="Отклонения долгополов"/>
      <sheetName val="св. о."/>
      <sheetName val="ДДКП"/>
      <sheetName val="Узл. цены"/>
      <sheetName val="УФ-28"/>
      <sheetName val="имена"/>
      <sheetName val="Добыча-факт"/>
      <sheetName val="Фондирование"/>
      <sheetName val="Списки"/>
    </sheetNames>
    <sheetDataSet>
      <sheetData sheetId="0" refreshError="1"/>
      <sheetData sheetId="1" refreshError="1"/>
      <sheetData sheetId="2" refreshError="1">
        <row r="2">
          <cell r="B2">
            <v>345.36</v>
          </cell>
        </row>
        <row r="3">
          <cell r="B3">
            <v>134016.65</v>
          </cell>
        </row>
        <row r="4">
          <cell r="B4">
            <v>550</v>
          </cell>
        </row>
        <row r="5">
          <cell r="B5">
            <v>2</v>
          </cell>
        </row>
        <row r="6">
          <cell r="B6" t="str">
            <v>ОАО "ХХХ-энерго"</v>
          </cell>
        </row>
        <row r="7">
          <cell r="B7" t="str">
            <v>Апрель 2005 г.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Справочник"/>
      <sheetName val="Обновление"/>
      <sheetName val="Общ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енда"/>
      <sheetName val="Имущество"/>
      <sheetName val="Возмещение"/>
      <sheetName val="Субаренда НГТЭ"/>
      <sheetName val="Аренда земли"/>
    </sheetNames>
    <sheetDataSet>
      <sheetData sheetId="0"/>
      <sheetData sheetId="1">
        <row r="3">
          <cell r="BL3">
            <v>1.0760000000000001</v>
          </cell>
          <cell r="EB3">
            <v>1.0509999999999999</v>
          </cell>
          <cell r="ER3">
            <v>1.0509999999999999</v>
          </cell>
        </row>
      </sheetData>
      <sheetData sheetId="2"/>
      <sheetData sheetId="3"/>
      <sheetData sheetId="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Общ"/>
      <sheetName val="Параметры"/>
      <sheetName val="График"/>
      <sheetName val="постоянные затраты"/>
      <sheetName val="янв98"/>
      <sheetName val="1 пгд98"/>
      <sheetName val="апр 9 к апр 8"/>
      <sheetName val="1.2.1"/>
      <sheetName val="2.2.4"/>
      <sheetName val="Матери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Общ"/>
      <sheetName val="Параметры"/>
      <sheetName val="Деб_кред_задолж"/>
      <sheetName val="№4 Анализ ст-ти услуг  КраМЗ"/>
      <sheetName val="№10 Доп передан затраты"/>
      <sheetName val="№14 Анализ ФОТ"/>
      <sheetName val="№17 Меропр по охр труда"/>
      <sheetName val="1.2.1"/>
      <sheetName val="2.2.4"/>
      <sheetName val="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июнь9"/>
      <sheetName val="постоянные затраты"/>
      <sheetName val="Общ"/>
      <sheetName val="Параметры"/>
      <sheetName val="пост ср-в янв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"/>
      <sheetName val="Титул"/>
      <sheetName val="Требования"/>
      <sheetName val="Содержание"/>
      <sheetName val="Параметры"/>
      <sheetName val="Распределение затрат"/>
      <sheetName val="5 Бюджет продаж"/>
      <sheetName val="5.1"/>
      <sheetName val="5.2"/>
      <sheetName val="5.3"/>
      <sheetName val="6 Бюджет производства"/>
      <sheetName val="6.1.0"/>
      <sheetName val="6.1.1"/>
      <sheetName val="6.1.2"/>
      <sheetName val="6.2"/>
      <sheetName val="6.3"/>
      <sheetName val="6.4"/>
      <sheetName val="6.5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9 Бюджет ремонтов"/>
      <sheetName val="9.1"/>
      <sheetName val="9.2"/>
      <sheetName val="9.3"/>
      <sheetName val="9.4"/>
      <sheetName val="10 Бюджет кап. вложений"/>
      <sheetName val="10.0"/>
      <sheetName val="10.1"/>
      <sheetName val="10.2"/>
      <sheetName val="10.3"/>
      <sheetName val="10.4"/>
      <sheetName val="10.5"/>
      <sheetName val="10.6"/>
      <sheetName val="10.7"/>
      <sheetName val="11 Дебиторы"/>
      <sheetName val="12 Кредиторы"/>
      <sheetName val="13 Бюджет кредитов и фин.деятел"/>
      <sheetName val="13.1"/>
      <sheetName val="14 Бюджет налогов"/>
      <sheetName val="14.2"/>
      <sheetName val="14.3"/>
      <sheetName val="14.4"/>
      <sheetName val="15 Б-т опер и внереал. д.и.р."/>
      <sheetName val="15.1"/>
      <sheetName val="15.2"/>
      <sheetName val="15.3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 БДР"/>
      <sheetName val="1.1"/>
      <sheetName val="1.1.1"/>
      <sheetName val="1.1.2"/>
      <sheetName val="1.1.3"/>
      <sheetName val="1.1.4"/>
      <sheetName val="1.2"/>
      <sheetName val="1.3"/>
      <sheetName val="1.4"/>
      <sheetName val="1.5"/>
      <sheetName val="1.6"/>
      <sheetName val="1.7"/>
      <sheetName val="1.8"/>
      <sheetName val="2 БДДС"/>
      <sheetName val="3 Сводный бюджет"/>
      <sheetName val="4 Прогноз баланса"/>
      <sheetName val="4.1"/>
      <sheetName val="4.2"/>
      <sheetName val="4.3"/>
      <sheetName val="4.4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Списки"/>
      <sheetName val="Общ"/>
      <sheetName val="Январь"/>
      <sheetName val="постоянные затраты"/>
      <sheetName val="Справочник"/>
      <sheetName val="Валюты"/>
      <sheetName val="Обновление"/>
      <sheetName val="июнь9"/>
      <sheetName val="FES"/>
      <sheetName val="св. о."/>
      <sheetName val="ДДКП"/>
      <sheetName val="Узл. 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67">
          <cell r="B67" t="str">
            <v>За выбросы загрязняющих веществ в атмосферу</v>
          </cell>
        </row>
        <row r="68">
          <cell r="B68" t="str">
            <v>За сброс загрязняющих сточных вод</v>
          </cell>
        </row>
        <row r="69">
          <cell r="B69" t="str">
            <v>За проведение анализов сточных вод</v>
          </cell>
        </row>
        <row r="70">
          <cell r="B70" t="str">
            <v>Проведение ведомственного контроля за соблюдение нормативов выбросов, стат. отчетность и экомониторинг</v>
          </cell>
        </row>
        <row r="71">
          <cell r="B71" t="str">
            <v>Плата за утилизацию промышленных отходов (люмен. ламп и светильников, отработанных масел, покрышек, аккумуляторов, пром. масел, ветоши и т.п.)</v>
          </cell>
        </row>
        <row r="72">
          <cell r="B72" t="str">
            <v>За размещение отходов на полигоне</v>
          </cell>
        </row>
        <row r="73">
          <cell r="B73" t="str">
            <v>За согласование документации</v>
          </cell>
        </row>
        <row r="74">
          <cell r="B74" t="str">
            <v>Футеровка горелок на РТС</v>
          </cell>
        </row>
        <row r="75">
          <cell r="B75" t="str">
            <v>Прочие (расшифровка)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 продажа"/>
      <sheetName val="Продажа"/>
      <sheetName val="Справочник"/>
      <sheetName val="ТС от ТГ"/>
      <sheetName val="ТС"/>
      <sheetName val="Отч ТС"/>
      <sheetName val="Месяц ТГ"/>
      <sheetName val="ТГ"/>
      <sheetName val="Ист.ТГ"/>
      <sheetName val="Заявка"/>
      <sheetName val="Месяц ДДКП"/>
      <sheetName val="История ДДКП"/>
      <sheetName val="ДДКП"/>
      <sheetName val="Месяц продажа"/>
      <sheetName val="Месяц покупка"/>
      <sheetName val="новости"/>
      <sheetName val="Ист покупка"/>
      <sheetName val="Покупка"/>
      <sheetName val="Месяц св. отчет"/>
      <sheetName val="Ист Св.о."/>
      <sheetName val="св. о."/>
      <sheetName val="Гиберт"/>
      <sheetName val="13355 МВт"/>
      <sheetName val="Месяц 13355"/>
      <sheetName val="Ист 13355"/>
      <sheetName val="13355"/>
      <sheetName val="конв 13355"/>
      <sheetName val="Месяц 14355"/>
      <sheetName val="Ист 14355"/>
      <sheetName val="14355"/>
      <sheetName val="конв 14355"/>
      <sheetName val="Узл. цены"/>
      <sheetName val="Узл. цены месяц"/>
      <sheetName val="Справочный счет за 2006"/>
      <sheetName val="св_ о_"/>
      <sheetName val="Узл_ цены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C10" t="str">
            <v>Мвт*час</v>
          </cell>
          <cell r="D10" t="str">
            <v>Мвт*час</v>
          </cell>
          <cell r="E10" t="str">
            <v>Мвт*час</v>
          </cell>
          <cell r="F10" t="str">
            <v>Мвт*час</v>
          </cell>
          <cell r="G10" t="str">
            <v>Мвт*час</v>
          </cell>
          <cell r="K10" t="str">
            <v>Мвт*час</v>
          </cell>
          <cell r="O10" t="str">
            <v>%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D7" t="str">
            <v>Потери ССТ в энергорайоне РСК            МВт* час</v>
          </cell>
          <cell r="AE7" t="str">
            <v>Покупка МВт* час</v>
          </cell>
        </row>
        <row r="8">
          <cell r="C8" t="str">
            <v>ПП СО МВт*час</v>
          </cell>
          <cell r="D8" t="str">
            <v>БС и МГ МВт*час</v>
          </cell>
          <cell r="F8" t="str">
            <v>Плановый объем потерь в энергорайоне МВт* час</v>
          </cell>
          <cell r="I8" t="str">
            <v>Транзитные потери         МВт*ч</v>
          </cell>
          <cell r="J8" t="str">
            <v xml:space="preserve">ППО РУ МВт*час </v>
          </cell>
          <cell r="P8" t="str">
            <v>В т.ч. нагрузочные потери ССТ МВт* час</v>
          </cell>
          <cell r="Q8" t="str">
            <v>ОРП МВт* час</v>
          </cell>
          <cell r="R8" t="str">
            <v>В т.ч. потери ССТ МВт* час</v>
          </cell>
          <cell r="S8" t="str">
            <v>Объем МВт* час</v>
          </cell>
          <cell r="T8" t="str">
            <v>Суммарный зарегистрированный объем ДД МВт* час</v>
          </cell>
          <cell r="U8" t="str">
            <v>Суммарный скоректированный объем ДД МВт* час</v>
          </cell>
          <cell r="V8" t="str">
            <v>Суммарный приоритетный объем ДД МВт* час</v>
          </cell>
          <cell r="W8" t="str">
            <v>Включено в ССТ МВт* час</v>
          </cell>
          <cell r="X8" t="str">
            <v>Продано на ОРЭ МВт* час</v>
          </cell>
          <cell r="Y8" t="str">
            <v>Суммарный зарегистрированный объем ДД МВт* час</v>
          </cell>
          <cell r="Z8" t="str">
            <v>Суммарный скоректированный объем ДД МВт* час</v>
          </cell>
          <cell r="AA8" t="str">
            <v>Суммарный приоритетный объем ДД МВт* час</v>
          </cell>
          <cell r="AB8" t="str">
            <v>Включено в ССТ МВт* час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Параметры"/>
      <sheetName val="1.3.3"/>
      <sheetName val="II"/>
      <sheetName val="2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1.2.1"/>
      <sheetName val="2.2.4"/>
      <sheetName val="Списки"/>
      <sheetName val="Январь"/>
      <sheetName val="Справочник"/>
      <sheetName val="Лист2"/>
      <sheetName val="А_КБК"/>
      <sheetName val="ЦП"/>
      <sheetName val="ЦП_Прое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5">
          <cell r="E5" t="str">
            <v>1000 мелочей</v>
          </cell>
          <cell r="F5" t="str">
            <v>000000326</v>
          </cell>
          <cell r="W5" t="str">
            <v>Внутрихолдинговый</v>
          </cell>
          <cell r="X5">
            <v>1</v>
          </cell>
        </row>
        <row r="6">
          <cell r="E6" t="str">
            <v>Basly Management Limited</v>
          </cell>
          <cell r="F6">
            <v>100000001</v>
          </cell>
          <cell r="W6" t="str">
            <v>Внутрибизнесовый</v>
          </cell>
          <cell r="X6">
            <v>2</v>
          </cell>
        </row>
        <row r="7">
          <cell r="E7" t="str">
            <v>Berezville Investments Limited</v>
          </cell>
          <cell r="F7">
            <v>100000002</v>
          </cell>
        </row>
        <row r="8">
          <cell r="E8" t="str">
            <v xml:space="preserve">Electricity Distribution Management Limited </v>
          </cell>
          <cell r="F8">
            <v>100000003</v>
          </cell>
        </row>
        <row r="9">
          <cell r="E9" t="str">
            <v>Grangeville Management Limited</v>
          </cell>
          <cell r="F9">
            <v>100000004</v>
          </cell>
        </row>
        <row r="10">
          <cell r="E10" t="str">
            <v>Humgate Holdings Limited</v>
          </cell>
          <cell r="F10">
            <v>100000005</v>
          </cell>
        </row>
        <row r="11">
          <cell r="E11" t="str">
            <v>IDE Electricity Distribution Investments Limited (Кипр)</v>
          </cell>
          <cell r="F11">
            <v>100000006</v>
          </cell>
        </row>
        <row r="12">
          <cell r="E12" t="str">
            <v>IES-SAES, ДП</v>
          </cell>
          <cell r="F12">
            <v>100000007</v>
          </cell>
        </row>
        <row r="13">
          <cell r="E13" t="str">
            <v>Indville Management Limited</v>
          </cell>
          <cell r="F13">
            <v>100000008</v>
          </cell>
          <cell r="W13" t="str">
            <v>Долгосрочный</v>
          </cell>
        </row>
        <row r="14">
          <cell r="E14" t="str">
            <v>Inguri Management Limited</v>
          </cell>
          <cell r="F14">
            <v>100000009</v>
          </cell>
          <cell r="W14" t="str">
            <v>Краткосрочный</v>
          </cell>
        </row>
        <row r="15">
          <cell r="E15" t="str">
            <v>Integrated E. S. Finance Limited</v>
          </cell>
          <cell r="F15">
            <v>100000010</v>
          </cell>
          <cell r="W15" t="str">
            <v>Овердрафт</v>
          </cell>
        </row>
        <row r="16">
          <cell r="E16" t="str">
            <v>Integrated Energy Systems Limited (Belize)</v>
          </cell>
          <cell r="F16">
            <v>100000011</v>
          </cell>
        </row>
        <row r="17">
          <cell r="E17" t="str">
            <v>Integrated Energy Systems Limited (Cyprus)</v>
          </cell>
          <cell r="F17">
            <v>100000012</v>
          </cell>
        </row>
        <row r="18">
          <cell r="E18" t="str">
            <v>Junar Investments Limited</v>
          </cell>
          <cell r="F18">
            <v>100000013</v>
          </cell>
        </row>
        <row r="19">
          <cell r="E19" t="str">
            <v>Keeper Management Ltd.</v>
          </cell>
          <cell r="F19">
            <v>100000014</v>
          </cell>
          <cell r="W19" t="str">
            <v>Инвестиционные</v>
          </cell>
        </row>
        <row r="20">
          <cell r="E20" t="str">
            <v>Merol Trading Limited</v>
          </cell>
          <cell r="F20">
            <v>100000015</v>
          </cell>
          <cell r="W20" t="str">
            <v>Операционные</v>
          </cell>
        </row>
        <row r="21">
          <cell r="E21" t="str">
            <v>Narell Enterprises LTD</v>
          </cell>
          <cell r="F21">
            <v>100000016</v>
          </cell>
        </row>
        <row r="22">
          <cell r="E22" t="str">
            <v>Samsonia</v>
          </cell>
          <cell r="F22">
            <v>100000017</v>
          </cell>
        </row>
        <row r="23">
          <cell r="E23" t="str">
            <v>Sofiwood Investments Limited</v>
          </cell>
          <cell r="F23">
            <v>100000018</v>
          </cell>
        </row>
        <row r="24">
          <cell r="E24" t="str">
            <v>Thingol Universal  S.A.</v>
          </cell>
          <cell r="F24">
            <v>100000019</v>
          </cell>
        </row>
        <row r="25">
          <cell r="E25" t="str">
            <v>Turlin Management LTD</v>
          </cell>
          <cell r="F25">
            <v>100000020</v>
          </cell>
        </row>
        <row r="26">
          <cell r="E26" t="str">
            <v>Wilmington Investments Limited</v>
          </cell>
          <cell r="F26">
            <v>100000021</v>
          </cell>
        </row>
        <row r="27">
          <cell r="E27" t="str">
            <v>Zasio Enterprises LTD</v>
          </cell>
          <cell r="F27">
            <v>100000022</v>
          </cell>
        </row>
        <row r="28">
          <cell r="E28" t="str">
            <v>Абразив "Торговая компания ", ООО</v>
          </cell>
          <cell r="F28" t="str">
            <v>000000043</v>
          </cell>
        </row>
        <row r="29">
          <cell r="E29" t="str">
            <v>Абсолютъ, ООО</v>
          </cell>
          <cell r="F29">
            <v>100000023</v>
          </cell>
        </row>
        <row r="30">
          <cell r="E30" t="str">
            <v>Авант Авто</v>
          </cell>
          <cell r="F30" t="str">
            <v>000000359</v>
          </cell>
        </row>
        <row r="31">
          <cell r="E31" t="str">
            <v>Автогаз, ООО</v>
          </cell>
          <cell r="F31">
            <v>100000024</v>
          </cell>
        </row>
        <row r="32">
          <cell r="E32" t="str">
            <v>Автоэнергосервис</v>
          </cell>
          <cell r="F32" t="str">
            <v>000000371</v>
          </cell>
        </row>
        <row r="33">
          <cell r="E33" t="str">
            <v>АКАДЕМСЕРВИС</v>
          </cell>
          <cell r="F33" t="str">
            <v>000000383</v>
          </cell>
        </row>
        <row r="34">
          <cell r="E34" t="str">
            <v>Алтайские коммунальные системы, ОАО</v>
          </cell>
          <cell r="F34" t="str">
            <v>000000045</v>
          </cell>
        </row>
        <row r="35">
          <cell r="E35" t="str">
            <v>Алькон центр, ООО</v>
          </cell>
          <cell r="F35">
            <v>100000025</v>
          </cell>
        </row>
        <row r="36">
          <cell r="E36" t="str">
            <v>Альфа Техсервис</v>
          </cell>
          <cell r="F36" t="str">
            <v>000000396</v>
          </cell>
        </row>
        <row r="37">
          <cell r="E37" t="str">
            <v>Амурские коммунальные системы, ОАО</v>
          </cell>
          <cell r="F37" t="str">
            <v>000000046</v>
          </cell>
        </row>
        <row r="38">
          <cell r="E38" t="str">
            <v>Амурский КРЦ, ООО</v>
          </cell>
          <cell r="F38">
            <v>100000026</v>
          </cell>
        </row>
        <row r="39">
          <cell r="E39" t="str">
            <v>Аноров</v>
          </cell>
          <cell r="F39" t="str">
            <v>000000408</v>
          </cell>
        </row>
        <row r="40">
          <cell r="E40" t="str">
            <v>Аргон, ООО</v>
          </cell>
          <cell r="F40" t="str">
            <v>000000048</v>
          </cell>
        </row>
        <row r="41">
          <cell r="E41" t="str">
            <v>Аркостиль</v>
          </cell>
          <cell r="F41" t="str">
            <v>000000420</v>
          </cell>
        </row>
        <row r="42">
          <cell r="E42" t="str">
            <v>Артемовские КС, ОАО</v>
          </cell>
          <cell r="F42">
            <v>100000027</v>
          </cell>
        </row>
        <row r="43">
          <cell r="E43" t="str">
            <v>Архангельские КС, ОАО</v>
          </cell>
          <cell r="F43" t="str">
            <v>000000049</v>
          </cell>
        </row>
        <row r="44">
          <cell r="E44" t="str">
            <v>Асиновские КС, ОАО</v>
          </cell>
          <cell r="F44">
            <v>100000028</v>
          </cell>
        </row>
        <row r="45">
          <cell r="E45" t="str">
            <v>Астарта Дизайн стулия ООО</v>
          </cell>
          <cell r="F45" t="str">
            <v>000000433</v>
          </cell>
        </row>
        <row r="46">
          <cell r="E46" t="str">
            <v>Аструс, ООО</v>
          </cell>
          <cell r="F46">
            <v>100000029</v>
          </cell>
        </row>
        <row r="47">
          <cell r="E47" t="str">
            <v>Аэроклуб</v>
          </cell>
          <cell r="F47" t="str">
            <v>000000445</v>
          </cell>
        </row>
        <row r="48">
          <cell r="E48" t="str">
            <v>Балтик Бизнес Медиа</v>
          </cell>
          <cell r="F48" t="str">
            <v>000000458</v>
          </cell>
        </row>
        <row r="49">
          <cell r="E49" t="str">
            <v>Березниковский информационно-расчетный центр, ООО</v>
          </cell>
          <cell r="F49">
            <v>100000030</v>
          </cell>
        </row>
        <row r="50">
          <cell r="E50" t="str">
            <v>БизнесЛинк, ЗАО</v>
          </cell>
          <cell r="F50" t="str">
            <v>000000051</v>
          </cell>
        </row>
        <row r="51">
          <cell r="E51" t="str">
            <v>Бизнес-Сервис, ООО</v>
          </cell>
          <cell r="F51" t="str">
            <v>000000052</v>
          </cell>
        </row>
        <row r="52">
          <cell r="E52" t="str">
            <v>Бизнесэнерготрейд, ЗАО</v>
          </cell>
          <cell r="F52" t="str">
            <v>000000053</v>
          </cell>
        </row>
        <row r="53">
          <cell r="E53" t="str">
            <v>Биллинговый центр, ООО</v>
          </cell>
          <cell r="F53" t="str">
            <v>000000054</v>
          </cell>
        </row>
        <row r="54">
          <cell r="E54" t="str">
            <v>Боанд</v>
          </cell>
          <cell r="F54" t="str">
            <v>000000494</v>
          </cell>
        </row>
        <row r="55">
          <cell r="E55" t="str">
            <v>Бритиш Эруэйз Плс</v>
          </cell>
          <cell r="F55" t="str">
            <v>000000506</v>
          </cell>
        </row>
        <row r="56">
          <cell r="E56" t="str">
            <v xml:space="preserve">Брянские КС, ОАО   </v>
          </cell>
          <cell r="F56">
            <v>100000031</v>
          </cell>
        </row>
        <row r="57">
          <cell r="E57" t="str">
            <v>Бурятские коммунальные системы, ОАО</v>
          </cell>
          <cell r="F57" t="str">
            <v>000000055</v>
          </cell>
        </row>
        <row r="58">
          <cell r="E58" t="str">
            <v>ВВ-Консалтинг, ООО</v>
          </cell>
          <cell r="F58" t="str">
            <v>000000056</v>
          </cell>
        </row>
        <row r="59">
          <cell r="E59" t="str">
            <v>Веб Сервис</v>
          </cell>
          <cell r="F59" t="str">
            <v>000000519</v>
          </cell>
        </row>
        <row r="60">
          <cell r="E60" t="str">
            <v>Верещагиноэнерго-Сервис, ООО</v>
          </cell>
          <cell r="F60" t="str">
            <v>000000057</v>
          </cell>
        </row>
        <row r="61">
          <cell r="E61" t="str">
            <v>ВЕСТ, ООО</v>
          </cell>
          <cell r="F61">
            <v>100000032</v>
          </cell>
        </row>
        <row r="62">
          <cell r="E62" t="str">
            <v>Визард-Плюс</v>
          </cell>
          <cell r="F62" t="str">
            <v>000000531</v>
          </cell>
        </row>
        <row r="63">
          <cell r="E63" t="str">
            <v>Владимирская областная электросетевая компания, ОАО</v>
          </cell>
          <cell r="F63">
            <v>100000033</v>
          </cell>
        </row>
        <row r="64">
          <cell r="E64" t="str">
            <v>Владимирская энергосбытовая компания, ОАО</v>
          </cell>
          <cell r="F64">
            <v>100000034</v>
          </cell>
        </row>
        <row r="65">
          <cell r="E65" t="str">
            <v>Владимирские коммунальные системы, ОАО</v>
          </cell>
          <cell r="F65" t="str">
            <v>000000062</v>
          </cell>
        </row>
        <row r="66">
          <cell r="E66" t="str">
            <v>Владимирэнерго, ОАО</v>
          </cell>
          <cell r="F66">
            <v>100000035</v>
          </cell>
        </row>
        <row r="67">
          <cell r="E67" t="str">
            <v>Владимирэнергоремонт, ОАО</v>
          </cell>
          <cell r="F67">
            <v>100000036</v>
          </cell>
        </row>
        <row r="68">
          <cell r="E68" t="str">
            <v>Внешторгбанк Розничные услуги</v>
          </cell>
          <cell r="F68" t="str">
            <v>000000544</v>
          </cell>
        </row>
        <row r="69">
          <cell r="E69" t="str">
            <v>Волго-Вятские КС , ООО</v>
          </cell>
          <cell r="F69">
            <v>100000037</v>
          </cell>
        </row>
        <row r="70">
          <cell r="E70" t="str">
            <v>Волгоградские коммунальные системы, ОАО</v>
          </cell>
          <cell r="F70" t="str">
            <v>000000064</v>
          </cell>
        </row>
        <row r="71">
          <cell r="E71" t="str">
            <v>Востоксибэлектросетьстрой, ОАО</v>
          </cell>
          <cell r="F71" t="str">
            <v>000000065</v>
          </cell>
        </row>
        <row r="72">
          <cell r="E72" t="str">
            <v>Все для бухгалтера</v>
          </cell>
          <cell r="F72" t="str">
            <v>000000556</v>
          </cell>
        </row>
        <row r="73">
          <cell r="E73" t="str">
            <v>Г.Р.О.- Инвест, ООО</v>
          </cell>
          <cell r="F73" t="str">
            <v>000000067</v>
          </cell>
        </row>
        <row r="74">
          <cell r="E74" t="str">
            <v>Газинвест, ООО</v>
          </cell>
          <cell r="F74" t="str">
            <v>000000068</v>
          </cell>
        </row>
        <row r="75">
          <cell r="E75" t="str">
            <v>Газмонтаж, ЗАО</v>
          </cell>
          <cell r="F75" t="str">
            <v>000000069</v>
          </cell>
        </row>
        <row r="76">
          <cell r="E76" t="str">
            <v>Газотурбинные технологии</v>
          </cell>
          <cell r="F76" t="str">
            <v>000000568</v>
          </cell>
        </row>
        <row r="77">
          <cell r="E77" t="str">
            <v>Газпродукт-Екатеринбург, ООО</v>
          </cell>
          <cell r="F77">
            <v>100000038</v>
          </cell>
        </row>
        <row r="78">
          <cell r="E78" t="str">
            <v>Газраспредсеть, ОАО</v>
          </cell>
          <cell r="F78">
            <v>100000039</v>
          </cell>
        </row>
        <row r="79">
          <cell r="E79" t="str">
            <v>ГазСервис плюс, ОАО</v>
          </cell>
          <cell r="F79" t="str">
            <v>000000070</v>
          </cell>
        </row>
        <row r="80">
          <cell r="E80" t="str">
            <v>Газтэк, ЗАО</v>
          </cell>
          <cell r="F80" t="str">
            <v>000000071</v>
          </cell>
        </row>
        <row r="81">
          <cell r="E81" t="str">
            <v>Газэкс, ЗАО</v>
          </cell>
          <cell r="F81" t="str">
            <v>000000072</v>
          </cell>
        </row>
        <row r="82">
          <cell r="E82" t="str">
            <v>Газэкс-Менеджмент, ООО</v>
          </cell>
          <cell r="F82" t="str">
            <v>000000073</v>
          </cell>
        </row>
        <row r="83">
          <cell r="E83" t="str">
            <v>Газэкс-Украина, ООО</v>
          </cell>
          <cell r="F83">
            <v>100000040</v>
          </cell>
        </row>
        <row r="84">
          <cell r="E84" t="str">
            <v>ГАЗЭКС-Финанс, ООО</v>
          </cell>
          <cell r="F84">
            <v>100000041</v>
          </cell>
        </row>
        <row r="85">
          <cell r="E85" t="str">
            <v>Газэнергоресурс, ООО</v>
          </cell>
          <cell r="F85" t="str">
            <v>000000074</v>
          </cell>
        </row>
        <row r="86">
          <cell r="E86" t="str">
            <v>Гипрокоммунэнерго, ООО</v>
          </cell>
          <cell r="F86" t="str">
            <v>000000075</v>
          </cell>
        </row>
        <row r="87">
          <cell r="E87" t="str">
            <v>Гипрониигаз-МП</v>
          </cell>
          <cell r="F87" t="str">
            <v>000000580</v>
          </cell>
        </row>
        <row r="88">
          <cell r="E88" t="str">
            <v>Городское ОСБ 8586</v>
          </cell>
          <cell r="F88" t="str">
            <v>000000592</v>
          </cell>
        </row>
        <row r="89">
          <cell r="E89" t="str">
            <v>Горэлектросети, ОАО</v>
          </cell>
          <cell r="F89">
            <v>100000042</v>
          </cell>
        </row>
        <row r="90">
          <cell r="E90" t="str">
            <v>Горэлектросеть, ООО (Н.Серги)</v>
          </cell>
          <cell r="F90" t="str">
            <v>000000077</v>
          </cell>
        </row>
        <row r="91">
          <cell r="E91" t="str">
            <v>Горэлектросеть, Первоуральск, ОАО</v>
          </cell>
          <cell r="F91" t="str">
            <v>000000078</v>
          </cell>
        </row>
        <row r="92">
          <cell r="E92" t="str">
            <v>Горэнерго, ОАО</v>
          </cell>
          <cell r="F92">
            <v>100000043</v>
          </cell>
        </row>
        <row r="93">
          <cell r="E93" t="str">
            <v>Гостиница Центральная</v>
          </cell>
          <cell r="F93" t="str">
            <v>000000604</v>
          </cell>
        </row>
        <row r="94">
          <cell r="E94" t="str">
            <v>Гремячинскэнерго-Сервис, ООО</v>
          </cell>
          <cell r="F94" t="str">
            <v>000000079</v>
          </cell>
        </row>
        <row r="95">
          <cell r="E95" t="str">
            <v>Гугушина Наталья Николаевна</v>
          </cell>
          <cell r="F95" t="str">
            <v>000000616</v>
          </cell>
        </row>
        <row r="96">
          <cell r="E96" t="str">
            <v>ГУК "Новый дом", ООО</v>
          </cell>
          <cell r="F96">
            <v>100000044</v>
          </cell>
        </row>
        <row r="97">
          <cell r="E97" t="str">
            <v>ГУТЭК-Владимирcкой области, ЗАО</v>
          </cell>
          <cell r="F97" t="str">
            <v>000000273</v>
          </cell>
        </row>
        <row r="98">
          <cell r="E98" t="str">
            <v>Дальневосточная энергетическая управляющая компания – Коммунальные системы (ДВЭУК-КС), ОАО</v>
          </cell>
          <cell r="F98" t="str">
            <v>000000080</v>
          </cell>
        </row>
        <row r="99">
          <cell r="E99" t="str">
            <v>ДАМАСК</v>
          </cell>
          <cell r="F99" t="str">
            <v>000000628</v>
          </cell>
        </row>
        <row r="100">
          <cell r="E100" t="str">
            <v>Департамент ГУВД</v>
          </cell>
          <cell r="F100" t="str">
            <v>000000641</v>
          </cell>
        </row>
        <row r="101">
          <cell r="E101" t="str">
            <v>ДЖЭТКОМ</v>
          </cell>
          <cell r="F101" t="str">
            <v>000000653</v>
          </cell>
        </row>
        <row r="102">
          <cell r="E102" t="str">
            <v>ДИРЕКТ-ДИЗАЙН</v>
          </cell>
          <cell r="F102" t="str">
            <v>000000665</v>
          </cell>
        </row>
        <row r="103">
          <cell r="E103" t="str">
            <v>Днепрогаз, АО</v>
          </cell>
          <cell r="F103">
            <v>100000045</v>
          </cell>
        </row>
        <row r="104">
          <cell r="E104" t="str">
            <v>Домоуправление НИИ МП</v>
          </cell>
          <cell r="F104" t="str">
            <v>000000677</v>
          </cell>
        </row>
        <row r="105">
          <cell r="E105" t="str">
            <v>Донецкгоргаз, АО</v>
          </cell>
          <cell r="F105">
            <v>100000046</v>
          </cell>
        </row>
        <row r="106">
          <cell r="E106" t="str">
            <v>Донские коммунальные системы, ОАО</v>
          </cell>
          <cell r="F106" t="str">
            <v>000000092</v>
          </cell>
        </row>
        <row r="107">
          <cell r="E107" t="str">
            <v>Ежедневная городская газета "Н</v>
          </cell>
          <cell r="F107" t="str">
            <v>000000690</v>
          </cell>
        </row>
        <row r="108">
          <cell r="E108" t="str">
            <v>Екатеринбурггаз, ОАО</v>
          </cell>
          <cell r="F108">
            <v>100000047</v>
          </cell>
        </row>
        <row r="109">
          <cell r="E109" t="str">
            <v>Екатеринбургская сбытовая компания, ЗАО</v>
          </cell>
          <cell r="F109" t="str">
            <v>000000093</v>
          </cell>
        </row>
        <row r="110">
          <cell r="E110" t="str">
            <v>Запсибэлектросетьстрой, ОАО</v>
          </cell>
          <cell r="F110" t="str">
            <v>000000094</v>
          </cell>
        </row>
        <row r="111">
          <cell r="E111" t="str">
            <v>Ивановская энергосбытовая компания, ОАО</v>
          </cell>
          <cell r="F111">
            <v>100000048</v>
          </cell>
        </row>
        <row r="112">
          <cell r="E112" t="str">
            <v>Ижевскгаз,ОАО</v>
          </cell>
          <cell r="F112" t="str">
            <v>000000100</v>
          </cell>
        </row>
        <row r="113">
          <cell r="E113" t="str">
            <v>Издательский дом "Томский вестник", ЗАО</v>
          </cell>
          <cell r="F113" t="str">
            <v>000000101</v>
          </cell>
        </row>
        <row r="114">
          <cell r="E114" t="str">
            <v>Изолитэлектромашхозторг</v>
          </cell>
          <cell r="F114" t="str">
            <v>000000737</v>
          </cell>
        </row>
        <row r="115">
          <cell r="E115" t="str">
            <v>ИМКОМ, ЗАО</v>
          </cell>
          <cell r="F115" t="str">
            <v>000000102</v>
          </cell>
        </row>
        <row r="116">
          <cell r="E116" t="str">
            <v>Инвестпартнер, ООО</v>
          </cell>
          <cell r="F116">
            <v>100000049</v>
          </cell>
        </row>
        <row r="117">
          <cell r="E117" t="str">
            <v>ИНКОТЭК-Регион</v>
          </cell>
          <cell r="F117" t="str">
            <v>000000749</v>
          </cell>
        </row>
        <row r="118">
          <cell r="E118" t="str">
            <v>Институт фондового рынка и упр</v>
          </cell>
          <cell r="F118" t="str">
            <v>000000761</v>
          </cell>
        </row>
        <row r="119">
          <cell r="E119" t="str">
            <v>Интернет Решения ООО</v>
          </cell>
          <cell r="F119" t="str">
            <v>000000772</v>
          </cell>
        </row>
        <row r="120">
          <cell r="E120" t="str">
            <v>Инфосант, ООО</v>
          </cell>
          <cell r="F120" t="str">
            <v>000000103</v>
          </cell>
        </row>
        <row r="121">
          <cell r="E121" t="str">
            <v>ИП Беляев</v>
          </cell>
          <cell r="F121" t="str">
            <v>000000785</v>
          </cell>
        </row>
        <row r="122">
          <cell r="E122" t="str">
            <v>Иргиредмет</v>
          </cell>
          <cell r="F122" t="str">
            <v>000000797</v>
          </cell>
        </row>
        <row r="123">
          <cell r="E123" t="str">
            <v>Иркутскоблгаз, ОАО</v>
          </cell>
          <cell r="F123" t="str">
            <v>000000104</v>
          </cell>
        </row>
        <row r="124">
          <cell r="E124" t="str">
            <v xml:space="preserve">Иркутскэнергострой, ЗАО </v>
          </cell>
          <cell r="F124">
            <v>100000050</v>
          </cell>
        </row>
        <row r="125">
          <cell r="E125" t="str">
            <v>Исант</v>
          </cell>
          <cell r="F125" t="str">
            <v>000000809</v>
          </cell>
        </row>
        <row r="126">
          <cell r="E126" t="str">
            <v>ИТ Энерго-Консалт, ООО</v>
          </cell>
          <cell r="F126" t="str">
            <v>000000106</v>
          </cell>
        </row>
        <row r="127">
          <cell r="E127" t="str">
            <v>Калужские КС, ОАО</v>
          </cell>
          <cell r="F127" t="str">
            <v>000000107</v>
          </cell>
        </row>
        <row r="128">
          <cell r="E128" t="str">
            <v>КБ-Трест, ООО</v>
          </cell>
          <cell r="F128" t="str">
            <v>000000110</v>
          </cell>
        </row>
        <row r="129">
          <cell r="E129" t="str">
            <v>Квартет и К</v>
          </cell>
          <cell r="F129" t="str">
            <v>000000821</v>
          </cell>
        </row>
        <row r="130">
          <cell r="E130" t="str">
            <v>Кировводоканал, ООО</v>
          </cell>
          <cell r="F130" t="str">
            <v>000000111</v>
          </cell>
        </row>
        <row r="131">
          <cell r="E131" t="str">
            <v>Кировградмежрайгаз, ОАО</v>
          </cell>
          <cell r="F131" t="str">
            <v>000000112</v>
          </cell>
        </row>
        <row r="132">
          <cell r="E132" t="str">
            <v>Кировские коммунальные системы, ОАО</v>
          </cell>
          <cell r="F132" t="str">
            <v>000000114</v>
          </cell>
        </row>
        <row r="133">
          <cell r="E133" t="str">
            <v>Кировэнерго, ОАО</v>
          </cell>
          <cell r="F133">
            <v>100000051</v>
          </cell>
        </row>
        <row r="134">
          <cell r="E134" t="str">
            <v>Кировэнергосбыт, ОАО</v>
          </cell>
          <cell r="F134">
            <v>100000052</v>
          </cell>
        </row>
        <row r="135">
          <cell r="E135" t="str">
            <v>Классик-Лайн</v>
          </cell>
          <cell r="F135" t="str">
            <v>000000833</v>
          </cell>
        </row>
        <row r="136">
          <cell r="E136" t="str">
            <v>Ковровская энергетическая компания, ОАО</v>
          </cell>
          <cell r="F136" t="str">
            <v>000000117</v>
          </cell>
        </row>
        <row r="137">
          <cell r="E137" t="str">
            <v>Коми Алюминий, ЗАО</v>
          </cell>
          <cell r="F137" t="str">
            <v>000000845</v>
          </cell>
        </row>
        <row r="138">
          <cell r="E138" t="str">
            <v xml:space="preserve">Коми энергосбытовая компания, ОАО </v>
          </cell>
          <cell r="F138">
            <v>100000053</v>
          </cell>
        </row>
        <row r="139">
          <cell r="E139" t="str">
            <v>Комиэнерго, ОАО</v>
          </cell>
          <cell r="F139">
            <v>100000054</v>
          </cell>
        </row>
        <row r="140">
          <cell r="E140" t="str">
            <v>Коммунэнергогаз, ООО</v>
          </cell>
          <cell r="F140">
            <v>100000055</v>
          </cell>
        </row>
        <row r="141">
          <cell r="E141" t="str">
            <v>Комплексные ТелеСистемы, ООО</v>
          </cell>
          <cell r="F141" t="str">
            <v>000000119</v>
          </cell>
        </row>
        <row r="142">
          <cell r="E142" t="str">
            <v>Комплексный расчетный центр, ООО</v>
          </cell>
          <cell r="F142" t="str">
            <v>000000120</v>
          </cell>
        </row>
        <row r="143">
          <cell r="E143" t="str">
            <v>Комтек-Компьютерз</v>
          </cell>
          <cell r="F143" t="str">
            <v>000000857</v>
          </cell>
        </row>
        <row r="144">
          <cell r="E144" t="str">
            <v>Комэнерго, ЗАО</v>
          </cell>
          <cell r="F144" t="str">
            <v>000000121</v>
          </cell>
        </row>
        <row r="145">
          <cell r="E145" t="str">
            <v>Конференс энд Бизнес Сервис</v>
          </cell>
          <cell r="F145" t="str">
            <v>000000869</v>
          </cell>
        </row>
        <row r="146">
          <cell r="E146" t="str">
            <v>Краснотурьинскмежрайгаз, ОАО</v>
          </cell>
          <cell r="F146" t="str">
            <v>000000123</v>
          </cell>
        </row>
        <row r="147">
          <cell r="E147" t="str">
            <v>Красноуральскмежрайгаз, ОАО</v>
          </cell>
          <cell r="F147" t="str">
            <v>000000124</v>
          </cell>
        </row>
        <row r="148">
          <cell r="E148" t="str">
            <v>Криворожгаз, АО</v>
          </cell>
          <cell r="F148">
            <v>100000056</v>
          </cell>
        </row>
        <row r="149">
          <cell r="E149" t="str">
            <v>КРЦ-Прикамье, ОАО</v>
          </cell>
          <cell r="F149">
            <v>100000057</v>
          </cell>
        </row>
        <row r="150">
          <cell r="E150" t="str">
            <v>КРЦ-Удмуртия, ООО</v>
          </cell>
          <cell r="F150">
            <v>100000058</v>
          </cell>
        </row>
        <row r="151">
          <cell r="E151" t="str">
            <v>КС Камчатки, ОАО</v>
          </cell>
          <cell r="F151">
            <v>100000059</v>
          </cell>
        </row>
        <row r="152">
          <cell r="E152" t="str">
            <v>Курганоблгаз, ОАО</v>
          </cell>
          <cell r="F152" t="str">
            <v>000000125</v>
          </cell>
        </row>
        <row r="153">
          <cell r="E153" t="str">
            <v>Курские КС, ОАО</v>
          </cell>
          <cell r="F153" t="str">
            <v>000000126</v>
          </cell>
        </row>
        <row r="154">
          <cell r="E154" t="str">
            <v>Кушвмежрайгаз, ОАО</v>
          </cell>
          <cell r="F154" t="str">
            <v>000000127</v>
          </cell>
        </row>
        <row r="155">
          <cell r="E155" t="str">
            <v>КЭC-Ульяновская водопроводная компания, ООО</v>
          </cell>
          <cell r="F155" t="str">
            <v>000000128</v>
          </cell>
        </row>
        <row r="156">
          <cell r="E156" t="str">
            <v>КЭC-Ульяновская электросетевая компания, ООО</v>
          </cell>
          <cell r="F156" t="str">
            <v>000000129</v>
          </cell>
        </row>
        <row r="157">
          <cell r="E157" t="str">
            <v>КЭС Финансы, ООО</v>
          </cell>
          <cell r="F157" t="str">
            <v>000000130</v>
          </cell>
        </row>
        <row r="158">
          <cell r="E158" t="str">
            <v>КЭС Холдинг, ООО</v>
          </cell>
          <cell r="F158" t="str">
            <v>000000131</v>
          </cell>
        </row>
        <row r="159">
          <cell r="E159" t="str">
            <v>КЭС, ЗАО</v>
          </cell>
          <cell r="F159" t="str">
            <v>000000301</v>
          </cell>
        </row>
        <row r="160">
          <cell r="E160" t="str">
            <v>КЭСК-Мультиэнергетика, ООО</v>
          </cell>
          <cell r="F160" t="str">
            <v>000000133</v>
          </cell>
        </row>
        <row r="161">
          <cell r="E161" t="str">
            <v>КЭС-Мультиэнергетика, ЗАО</v>
          </cell>
          <cell r="F161" t="str">
            <v>000000134</v>
          </cell>
        </row>
        <row r="162">
          <cell r="E162" t="str">
            <v>КЭС-Прикамье, ОАО</v>
          </cell>
          <cell r="F162" t="str">
            <v>000000135</v>
          </cell>
        </row>
        <row r="163">
          <cell r="E163" t="str">
            <v>КЭС-Производство, ООО</v>
          </cell>
          <cell r="F163" t="str">
            <v>000000136</v>
          </cell>
        </row>
        <row r="164">
          <cell r="E164" t="str">
            <v>КЭС-Развитие, ООО</v>
          </cell>
          <cell r="F164" t="str">
            <v>000000137</v>
          </cell>
        </row>
        <row r="165">
          <cell r="E165" t="str">
            <v>КЭС-Трейдинг, ООО</v>
          </cell>
          <cell r="F165" t="str">
            <v>000000138</v>
          </cell>
        </row>
        <row r="166">
          <cell r="E166" t="str">
            <v>КЭС-Удмуртии, ООО</v>
          </cell>
          <cell r="F166" t="str">
            <v>000000139</v>
          </cell>
        </row>
        <row r="167">
          <cell r="E167" t="str">
            <v>КЭС-Ульяновская тепловая компания, ООО</v>
          </cell>
          <cell r="F167" t="str">
            <v>000000140</v>
          </cell>
        </row>
        <row r="168">
          <cell r="E168" t="str">
            <v>КЭС-Энергетические решения, ООО</v>
          </cell>
          <cell r="F168" t="str">
            <v>000000141</v>
          </cell>
        </row>
        <row r="169">
          <cell r="E169" t="str">
            <v>КЭС-ЭнергоСтройИнжиниринг, Гмбх</v>
          </cell>
          <cell r="F169" t="str">
            <v>000000142</v>
          </cell>
        </row>
        <row r="170">
          <cell r="E170" t="str">
            <v>КЭС-ЭнергоСтройИнжиниринг, ЗАО</v>
          </cell>
          <cell r="F170" t="str">
            <v>000000143</v>
          </cell>
        </row>
        <row r="171">
          <cell r="E171" t="str">
            <v xml:space="preserve">КЭС-ЭнергоСтройИнжиниринг, С.А.Р.Л. </v>
          </cell>
          <cell r="F171">
            <v>100000060</v>
          </cell>
        </row>
        <row r="172">
          <cell r="E172" t="str">
            <v>Ладент, ООО</v>
          </cell>
          <cell r="F172">
            <v>100000061</v>
          </cell>
        </row>
        <row r="173">
          <cell r="E173" t="str">
            <v>Лантан Лазер</v>
          </cell>
          <cell r="F173" t="str">
            <v>000000917</v>
          </cell>
        </row>
        <row r="174">
          <cell r="E174" t="str">
            <v>Ленинградские областные коммунальные системы» (ЗАО «ЛОКС»), ЗАО</v>
          </cell>
          <cell r="F174" t="str">
            <v>000000144</v>
          </cell>
        </row>
        <row r="175">
          <cell r="E175" t="str">
            <v>ЛизингГрупп, ООО</v>
          </cell>
          <cell r="F175" t="str">
            <v>000000145</v>
          </cell>
        </row>
        <row r="176">
          <cell r="E176" t="str">
            <v>Ломоносовский фарфоровый завод</v>
          </cell>
          <cell r="F176" t="str">
            <v>000000929</v>
          </cell>
        </row>
        <row r="177">
          <cell r="E177" t="str">
            <v>Лучегорские КС, ОАО</v>
          </cell>
          <cell r="F177">
            <v>100000062</v>
          </cell>
        </row>
        <row r="178">
          <cell r="E178" t="str">
            <v>Магистральная электрическая сеть Республики Коми, ОАО</v>
          </cell>
          <cell r="F178">
            <v>100000063</v>
          </cell>
        </row>
        <row r="179">
          <cell r="E179" t="str">
            <v>МаИС, ЗАО</v>
          </cell>
          <cell r="F179" t="str">
            <v>000000147</v>
          </cell>
        </row>
        <row r="180">
          <cell r="E180" t="str">
            <v>Мариэнерго, ОАО</v>
          </cell>
          <cell r="F180">
            <v>100000064</v>
          </cell>
        </row>
        <row r="181">
          <cell r="E181" t="str">
            <v>Марьинорощинское отделение 7981/01347 г. Москва</v>
          </cell>
          <cell r="F181" t="str">
            <v>000000951</v>
          </cell>
        </row>
        <row r="182">
          <cell r="E182" t="str">
            <v>МГУ им. М.В. Ломоносова</v>
          </cell>
          <cell r="F182" t="str">
            <v>000000963</v>
          </cell>
        </row>
        <row r="183">
          <cell r="E183" t="str">
            <v>Мега-Строй-Арсенал, ООО</v>
          </cell>
          <cell r="F183" t="str">
            <v>000000149</v>
          </cell>
        </row>
        <row r="184">
          <cell r="E184" t="str">
            <v>Мегафинанс, ООО</v>
          </cell>
          <cell r="F184">
            <v>100000065</v>
          </cell>
        </row>
        <row r="185">
          <cell r="E185" t="str">
            <v>Межрегиональная снабженческая компания, ЗАО</v>
          </cell>
          <cell r="F185" t="str">
            <v>000000150</v>
          </cell>
        </row>
        <row r="186">
          <cell r="E186" t="str">
            <v>Межрегиональная энергосбытовая компания, ООО</v>
          </cell>
          <cell r="F186" t="str">
            <v>000000151</v>
          </cell>
        </row>
        <row r="187">
          <cell r="E187" t="str">
            <v>Мерол Трейдинг Лимитед</v>
          </cell>
          <cell r="F187" t="str">
            <v>000000975</v>
          </cell>
        </row>
        <row r="188">
          <cell r="E188" t="str">
            <v>МОО "Институт проблем РР"</v>
          </cell>
          <cell r="F188" t="str">
            <v>000000999</v>
          </cell>
        </row>
        <row r="189">
          <cell r="E189" t="str">
            <v>Мосэнергокомплекс, ООО</v>
          </cell>
          <cell r="F189">
            <v>100000066</v>
          </cell>
        </row>
        <row r="190">
          <cell r="E190" t="str">
            <v>М-Регион, ООО</v>
          </cell>
          <cell r="F190" t="str">
            <v>000000152</v>
          </cell>
        </row>
        <row r="191">
          <cell r="E191" t="str">
            <v>МСС</v>
          </cell>
          <cell r="F191" t="str">
            <v>000001011</v>
          </cell>
        </row>
        <row r="192">
          <cell r="E192" t="str">
            <v>МЭК-Электросталь, ОАО</v>
          </cell>
          <cell r="F192">
            <v>100000067</v>
          </cell>
        </row>
        <row r="193">
          <cell r="E193" t="str">
            <v>Надвоицкая энергетическая компания, ООО</v>
          </cell>
          <cell r="F193" t="str">
            <v>000000153</v>
          </cell>
        </row>
        <row r="194">
          <cell r="E194" t="str">
            <v>Наяда</v>
          </cell>
          <cell r="F194" t="str">
            <v>000001023</v>
          </cell>
        </row>
        <row r="195">
          <cell r="E195" t="str">
            <v>Невьянскменжрайгаз, ОАО</v>
          </cell>
          <cell r="F195" t="str">
            <v>000000154</v>
          </cell>
        </row>
        <row r="196">
          <cell r="E196" t="str">
            <v>Нижегородская сбытовая компания, ОАО</v>
          </cell>
          <cell r="F196">
            <v>100000068</v>
          </cell>
        </row>
        <row r="197">
          <cell r="E197" t="str">
            <v>Нижегородская энергоремонтная компания, ОАО</v>
          </cell>
          <cell r="F197">
            <v>100000069</v>
          </cell>
        </row>
        <row r="198">
          <cell r="E198" t="str">
            <v>Нижегородские КС, ОАО</v>
          </cell>
          <cell r="F198" t="str">
            <v>000000160</v>
          </cell>
        </row>
        <row r="199">
          <cell r="E199" t="str">
            <v>Нижний Тагилмежрайгаз, ОАО</v>
          </cell>
          <cell r="F199" t="str">
            <v>000000161</v>
          </cell>
        </row>
        <row r="200">
          <cell r="E200" t="str">
            <v>Нижновэнерго, ОАО</v>
          </cell>
          <cell r="F200">
            <v>100000070</v>
          </cell>
        </row>
        <row r="201">
          <cell r="E201" t="str">
            <v>НИИТЭХИМ</v>
          </cell>
          <cell r="F201" t="str">
            <v>000001035</v>
          </cell>
        </row>
        <row r="202">
          <cell r="E202" t="str">
            <v>Новейшие ТехнологииОАО</v>
          </cell>
          <cell r="F202" t="str">
            <v>000000163</v>
          </cell>
        </row>
        <row r="203">
          <cell r="E203" t="str">
            <v>Новогор, ЗАО</v>
          </cell>
          <cell r="F203">
            <v>100000071</v>
          </cell>
        </row>
        <row r="204">
          <cell r="E204" t="str">
            <v>Новогор-Воронеж, ООО</v>
          </cell>
          <cell r="F204">
            <v>100000072</v>
          </cell>
        </row>
        <row r="205">
          <cell r="E205" t="str">
            <v>Новогор-Прикамье, ООО</v>
          </cell>
          <cell r="F205">
            <v>100000073</v>
          </cell>
        </row>
        <row r="206">
          <cell r="E206" t="str">
            <v>Новогор-Тюмень, ООО</v>
          </cell>
          <cell r="F206">
            <v>100000074</v>
          </cell>
        </row>
        <row r="207">
          <cell r="E207" t="str">
            <v>Новороссийская топливно-энергетическая компания" (НовоТЭК), ООО</v>
          </cell>
          <cell r="F207">
            <v>100000075</v>
          </cell>
        </row>
        <row r="208">
          <cell r="E208" t="str">
            <v>Новороссийский КРЦ, ООО</v>
          </cell>
          <cell r="F208">
            <v>100000076</v>
          </cell>
        </row>
        <row r="209">
          <cell r="E209" t="str">
            <v>Ноябрьскгаздобыча</v>
          </cell>
          <cell r="F209" t="str">
            <v>000001047</v>
          </cell>
        </row>
        <row r="210">
          <cell r="E210" t="str">
            <v>Ноябрьскэлектросетьстрой, ОАО</v>
          </cell>
          <cell r="F210" t="str">
            <v>000000164</v>
          </cell>
        </row>
        <row r="211">
          <cell r="E211" t="str">
            <v>Объединенная лизинговая компания, ООО</v>
          </cell>
          <cell r="F211" t="str">
            <v>000000165</v>
          </cell>
        </row>
        <row r="212">
          <cell r="E212" t="str">
            <v>Объединенная промышленная редакция</v>
          </cell>
          <cell r="F212" t="str">
            <v>000001058</v>
          </cell>
        </row>
        <row r="213">
          <cell r="E213" t="str">
            <v>ОЛК (Энергетика), ООО</v>
          </cell>
          <cell r="F213" t="str">
            <v>000000166</v>
          </cell>
        </row>
        <row r="214">
          <cell r="E214" t="str">
            <v>ООО"Ихаус"</v>
          </cell>
          <cell r="F214" t="str">
            <v>000001067</v>
          </cell>
        </row>
        <row r="215">
          <cell r="E215" t="str">
            <v>Оптима, ЗАО</v>
          </cell>
          <cell r="F215" t="str">
            <v>000000167</v>
          </cell>
        </row>
        <row r="216">
          <cell r="E216" t="str">
            <v>Оренбургские КС, ОАО</v>
          </cell>
          <cell r="F216" t="str">
            <v>000000168</v>
          </cell>
        </row>
        <row r="217">
          <cell r="E217" t="str">
            <v>Оренбургэнергосбыт, ОАО</v>
          </cell>
          <cell r="F217">
            <v>100000077</v>
          </cell>
        </row>
        <row r="218">
          <cell r="E218" t="str">
            <v>Отделение по ЗАО УФК по г. Москве (ФГУ ФИПС</v>
          </cell>
          <cell r="F218" t="str">
            <v>000001079</v>
          </cell>
        </row>
        <row r="219">
          <cell r="E219" t="str">
            <v>Паритет</v>
          </cell>
          <cell r="F219" t="str">
            <v>000001091</v>
          </cell>
        </row>
        <row r="220">
          <cell r="E220" t="str">
            <v>Партизанские КС, ОАО</v>
          </cell>
          <cell r="F220">
            <v>100000078</v>
          </cell>
        </row>
        <row r="221">
          <cell r="E221" t="str">
            <v>Пен Клуб</v>
          </cell>
          <cell r="F221" t="str">
            <v>000001103</v>
          </cell>
        </row>
        <row r="222">
          <cell r="E222" t="str">
            <v>Пензенская энергоремонтная компания, ОАО</v>
          </cell>
          <cell r="F222">
            <v>100000079</v>
          </cell>
        </row>
        <row r="223">
          <cell r="E223" t="str">
            <v>Пензенская энергосбытовая компания, ОАО</v>
          </cell>
          <cell r="F223">
            <v>100000080</v>
          </cell>
        </row>
        <row r="224">
          <cell r="E224" t="str">
            <v>Первоуральскгаз, ОАО</v>
          </cell>
          <cell r="F224" t="str">
            <v>000000176</v>
          </cell>
        </row>
        <row r="225">
          <cell r="E225" t="str">
            <v>Передовые технологии, ООО</v>
          </cell>
          <cell r="F225" t="str">
            <v>000000177</v>
          </cell>
        </row>
        <row r="226">
          <cell r="E226" t="str">
            <v>Пересвет, ООО</v>
          </cell>
          <cell r="F226">
            <v>100000081</v>
          </cell>
        </row>
        <row r="227">
          <cell r="E227" t="str">
            <v>Пермская магистральная сетевая компания, ОАО</v>
          </cell>
          <cell r="F227">
            <v>100000082</v>
          </cell>
        </row>
        <row r="228">
          <cell r="E228" t="str">
            <v>Пермская сетевая компания, ЗАО</v>
          </cell>
          <cell r="F228">
            <v>100000083</v>
          </cell>
        </row>
        <row r="229">
          <cell r="E229" t="str">
            <v>Пермская теплосетевая компания, ООО</v>
          </cell>
          <cell r="F229">
            <v>100000084</v>
          </cell>
        </row>
        <row r="230">
          <cell r="E230" t="str">
            <v>Пермская Теплоэнергетическая Компания, ЗАО</v>
          </cell>
          <cell r="F230" t="str">
            <v>000000180</v>
          </cell>
        </row>
        <row r="231">
          <cell r="E231" t="str">
            <v xml:space="preserve">Пермская энергосбытовая компания, ОАО </v>
          </cell>
          <cell r="F231">
            <v>100000085</v>
          </cell>
        </row>
        <row r="232">
          <cell r="E232" t="str">
            <v>Пермские КС, ОАО</v>
          </cell>
          <cell r="F232" t="str">
            <v>000000183</v>
          </cell>
        </row>
        <row r="233">
          <cell r="E233" t="str">
            <v>Пермэнерго, ОАО</v>
          </cell>
          <cell r="F233">
            <v>100000086</v>
          </cell>
        </row>
        <row r="234">
          <cell r="E234" t="str">
            <v>ПермЭнергоКомплекс, ООО</v>
          </cell>
          <cell r="F234" t="str">
            <v>000000185</v>
          </cell>
        </row>
        <row r="235">
          <cell r="E235" t="str">
            <v>Пермэнергоремонт, ОАО</v>
          </cell>
          <cell r="F235">
            <v>100000087</v>
          </cell>
        </row>
        <row r="236">
          <cell r="E236" t="str">
            <v>Пермэнергоспецремонт, ОАО</v>
          </cell>
          <cell r="F236">
            <v>100000088</v>
          </cell>
        </row>
        <row r="237">
          <cell r="E237" t="str">
            <v>Петрозаводские коммунальные системы, ОАО</v>
          </cell>
          <cell r="F237" t="str">
            <v>000000188</v>
          </cell>
        </row>
        <row r="238">
          <cell r="E238" t="str">
            <v>Полевскоймежрайгаз, ОАО</v>
          </cell>
          <cell r="F238" t="str">
            <v>000000190</v>
          </cell>
        </row>
        <row r="239">
          <cell r="E239" t="str">
            <v>ПОЛЕТ-ХРОНОС</v>
          </cell>
          <cell r="F239" t="str">
            <v>000001124</v>
          </cell>
        </row>
        <row r="240">
          <cell r="E240" t="str">
            <v>Правовед</v>
          </cell>
          <cell r="F240" t="str">
            <v>000001136</v>
          </cell>
        </row>
        <row r="241">
          <cell r="E241" t="str">
            <v>Продалить</v>
          </cell>
          <cell r="F241" t="str">
            <v>000001148</v>
          </cell>
        </row>
        <row r="242">
          <cell r="E242" t="str">
            <v>Проектно-технологическое бюро, ЗАО***</v>
          </cell>
          <cell r="F242">
            <v>100000089</v>
          </cell>
        </row>
        <row r="243">
          <cell r="E243" t="str">
            <v>Профессиональный центр оценк и</v>
          </cell>
          <cell r="F243" t="str">
            <v>000001160</v>
          </cell>
        </row>
        <row r="244">
          <cell r="E244" t="str">
            <v>Ревдагазсервис, ОАО</v>
          </cell>
          <cell r="F244" t="str">
            <v>000000193</v>
          </cell>
        </row>
        <row r="245">
          <cell r="E245" t="str">
            <v>Региональная снабженческая компания, ООО</v>
          </cell>
          <cell r="F245">
            <v>100000090</v>
          </cell>
        </row>
        <row r="246">
          <cell r="E246" t="str">
            <v>Региональная управляющая компания Дом-Прикамье" (г.Пермь), ООО</v>
          </cell>
          <cell r="F246" t="str">
            <v>000000194</v>
          </cell>
        </row>
        <row r="247">
          <cell r="E247" t="str">
            <v>Региональная управляющая компания УльяновскДомСервиc, ООО</v>
          </cell>
          <cell r="F247" t="str">
            <v>000000195</v>
          </cell>
        </row>
        <row r="248">
          <cell r="E248" t="str">
            <v xml:space="preserve">Регионгазхолдинг, ОАО </v>
          </cell>
          <cell r="F248">
            <v>100000091</v>
          </cell>
        </row>
        <row r="249">
          <cell r="E249" t="str">
            <v>Регионэнергосбыт, ООО</v>
          </cell>
          <cell r="F249">
            <v>100000092</v>
          </cell>
        </row>
        <row r="250">
          <cell r="E250" t="str">
            <v>Редакция газеты "Звезда"</v>
          </cell>
          <cell r="F250" t="str">
            <v>000001183</v>
          </cell>
        </row>
        <row r="251">
          <cell r="E251" t="str">
            <v xml:space="preserve">Ремикс-Групп, ООО </v>
          </cell>
          <cell r="F251">
            <v>100000093</v>
          </cell>
        </row>
        <row r="252">
          <cell r="E252" t="str">
            <v>Ресурстрансгаз, ООО</v>
          </cell>
          <cell r="F252">
            <v>100000094</v>
          </cell>
        </row>
        <row r="253">
          <cell r="E253" t="str">
            <v>РКС Инвест, ОАО</v>
          </cell>
          <cell r="F253" t="str">
            <v>000000197</v>
          </cell>
        </row>
        <row r="254">
          <cell r="E254" t="str">
            <v>РКС, ОАО</v>
          </cell>
          <cell r="F254" t="str">
            <v>000000302</v>
          </cell>
        </row>
        <row r="255">
          <cell r="E255" t="str">
            <v>РКС-Светодизайн, ООО</v>
          </cell>
          <cell r="F255" t="str">
            <v>000000198</v>
          </cell>
        </row>
        <row r="256">
          <cell r="E256" t="str">
            <v>Росинка-2</v>
          </cell>
          <cell r="F256" t="str">
            <v>000001207</v>
          </cell>
        </row>
        <row r="257">
          <cell r="E257" t="str">
            <v>Ростовводоканал, ОАО</v>
          </cell>
          <cell r="F257" t="str">
            <v>000000199</v>
          </cell>
        </row>
        <row r="258">
          <cell r="E258" t="str">
            <v>Ростовэнерго, ОАО</v>
          </cell>
          <cell r="F258">
            <v>100000095</v>
          </cell>
        </row>
        <row r="259">
          <cell r="E259" t="str">
            <v>Роял-Консалт, ООО</v>
          </cell>
          <cell r="F259" t="str">
            <v>000000201</v>
          </cell>
        </row>
        <row r="260">
          <cell r="E260" t="str">
            <v>РСК(Региональная сетевая компания), ОАО</v>
          </cell>
          <cell r="F260" t="str">
            <v>000000202</v>
          </cell>
        </row>
        <row r="261">
          <cell r="E261" t="str">
            <v>РТК, ООО</v>
          </cell>
          <cell r="F261" t="str">
            <v>000000203</v>
          </cell>
        </row>
        <row r="262">
          <cell r="E262" t="str">
            <v>Рубин, ОАО</v>
          </cell>
          <cell r="F262" t="str">
            <v>000000204</v>
          </cell>
        </row>
        <row r="263">
          <cell r="E263" t="str">
            <v>РусМедиаГрупп</v>
          </cell>
          <cell r="F263" t="str">
            <v>000001220</v>
          </cell>
        </row>
        <row r="264">
          <cell r="E264" t="str">
            <v>РЭКС, ООО</v>
          </cell>
          <cell r="F264">
            <v>100000096</v>
          </cell>
        </row>
        <row r="265">
          <cell r="E265" t="str">
            <v>Рязанские КС, ОАО</v>
          </cell>
          <cell r="F265" t="str">
            <v>000000205</v>
          </cell>
        </row>
        <row r="266">
          <cell r="E266" t="str">
            <v>Сайменсгруп</v>
          </cell>
          <cell r="F266" t="str">
            <v>000001232</v>
          </cell>
        </row>
        <row r="267">
          <cell r="E267" t="str">
            <v>Самарские КС, ОАО</v>
          </cell>
          <cell r="F267" t="str">
            <v>000000169</v>
          </cell>
        </row>
        <row r="268">
          <cell r="E268" t="str">
            <v>Санкт-Петербуржские  коммунальные системы, ОАО</v>
          </cell>
          <cell r="F268" t="str">
            <v>000000206</v>
          </cell>
        </row>
        <row r="269">
          <cell r="E269" t="str">
            <v>Саратовские КС, ОАО</v>
          </cell>
          <cell r="F269" t="str">
            <v>000000207</v>
          </cell>
        </row>
        <row r="270">
          <cell r="E270" t="str">
            <v>Сахалинская коммунальная компания, ОАО</v>
          </cell>
          <cell r="F270">
            <v>100000097</v>
          </cell>
        </row>
        <row r="271">
          <cell r="E271" t="str">
            <v>Свердл Обл Агенство полит.инф</v>
          </cell>
          <cell r="F271" t="str">
            <v>000001245</v>
          </cell>
        </row>
        <row r="272">
          <cell r="E272" t="str">
            <v>Свердловская энергосервисная компания, ОАО</v>
          </cell>
          <cell r="F272">
            <v>100000098</v>
          </cell>
        </row>
        <row r="273">
          <cell r="E273" t="str">
            <v>Свердловские  магистральные сети, ОАО</v>
          </cell>
          <cell r="F273">
            <v>100000099</v>
          </cell>
        </row>
        <row r="274">
          <cell r="E274" t="str">
            <v>Свердловские коммунальные системы, ОАО</v>
          </cell>
          <cell r="F274" t="str">
            <v>000000212</v>
          </cell>
        </row>
        <row r="275">
          <cell r="E275" t="str">
            <v>Свердловскоблгаз,ОАО</v>
          </cell>
          <cell r="F275" t="str">
            <v>000000213</v>
          </cell>
        </row>
        <row r="276">
          <cell r="E276" t="str">
            <v>Свердловэлектроремонт, ОАО</v>
          </cell>
          <cell r="F276">
            <v>100000100</v>
          </cell>
        </row>
        <row r="277">
          <cell r="E277" t="str">
            <v>Свердловэнерго, АО</v>
          </cell>
          <cell r="F277">
            <v>100000101</v>
          </cell>
        </row>
        <row r="278">
          <cell r="E278" t="str">
            <v>Свердловэнерго, АО</v>
          </cell>
          <cell r="F278">
            <v>100000102</v>
          </cell>
        </row>
        <row r="279">
          <cell r="E279" t="str">
            <v>Свердловэнергосбыт, ОАО</v>
          </cell>
          <cell r="F279">
            <v>100000103</v>
          </cell>
        </row>
        <row r="280">
          <cell r="E280" t="str">
            <v>СВЭКО(Свердловская энергетическая компания), ЗАО</v>
          </cell>
          <cell r="F280" t="str">
            <v>000000217</v>
          </cell>
        </row>
        <row r="281">
          <cell r="E281" t="str">
            <v>СГ-Авто, ООО</v>
          </cell>
          <cell r="F281" t="str">
            <v>000000218</v>
          </cell>
        </row>
        <row r="282">
          <cell r="E282" t="str">
            <v>СГ-Авто-ВСК, ООО</v>
          </cell>
          <cell r="F282" t="str">
            <v>000000219</v>
          </cell>
        </row>
        <row r="283">
          <cell r="E283" t="str">
            <v>СГ-Инвест, ОАО</v>
          </cell>
          <cell r="F283" t="str">
            <v>000000220</v>
          </cell>
        </row>
        <row r="284">
          <cell r="E284" t="str">
            <v>СГ-Трейд, ООО</v>
          </cell>
          <cell r="F284" t="str">
            <v>000000221</v>
          </cell>
        </row>
        <row r="285">
          <cell r="E285" t="str">
            <v>СГ-Трейд, ООО (Москва)</v>
          </cell>
          <cell r="F285" t="str">
            <v>000000222</v>
          </cell>
        </row>
        <row r="286">
          <cell r="E286" t="str">
            <v>Северный морской путь</v>
          </cell>
          <cell r="F286" t="str">
            <v>000001255</v>
          </cell>
        </row>
        <row r="287">
          <cell r="E287" t="str">
            <v>Серовмежрайгаз, ОАО</v>
          </cell>
          <cell r="F287" t="str">
            <v>000000224</v>
          </cell>
        </row>
        <row r="288">
          <cell r="E288" t="str">
            <v>СибирьГазСервис, ОАО</v>
          </cell>
          <cell r="F288" t="str">
            <v>000000226</v>
          </cell>
        </row>
        <row r="289">
          <cell r="E289" t="str">
            <v>Сибэлектросетьстрой, ОАО</v>
          </cell>
          <cell r="F289" t="str">
            <v>000000227</v>
          </cell>
        </row>
        <row r="290">
          <cell r="E290" t="str">
            <v>Ситиком</v>
          </cell>
          <cell r="F290" t="str">
            <v>000001278</v>
          </cell>
        </row>
        <row r="291">
          <cell r="E291" t="str">
            <v>Смоленские КС, ОАО</v>
          </cell>
          <cell r="F291" t="str">
            <v>000000228</v>
          </cell>
        </row>
        <row r="292">
          <cell r="E292" t="str">
            <v>Созвездие энергетических решений, ООО</v>
          </cell>
          <cell r="F292">
            <v>100000104</v>
          </cell>
        </row>
        <row r="293">
          <cell r="E293" t="str">
            <v>СофтИнформКомплект</v>
          </cell>
          <cell r="F293" t="str">
            <v>000001302</v>
          </cell>
        </row>
        <row r="294">
          <cell r="E294" t="str">
            <v>Социальная ответственность, ООО</v>
          </cell>
          <cell r="F294" t="str">
            <v>000000229</v>
          </cell>
        </row>
        <row r="295">
          <cell r="E295" t="str">
            <v>Среднерусский банк Сбербанка России (Операционное</v>
          </cell>
          <cell r="F295" t="str">
            <v>000001315</v>
          </cell>
        </row>
        <row r="296">
          <cell r="E296" t="str">
            <v>Среднеуральская газовая компания, ООО</v>
          </cell>
          <cell r="F296" t="str">
            <v>000000230</v>
          </cell>
        </row>
        <row r="297">
          <cell r="E297" t="str">
            <v>Сток-Экспресс, ООО</v>
          </cell>
          <cell r="F297" t="str">
            <v>000000231</v>
          </cell>
        </row>
        <row r="298">
          <cell r="E298" t="str">
            <v>Стратегические бизнес-системы, ООО</v>
          </cell>
          <cell r="F298" t="str">
            <v>000000232</v>
          </cell>
        </row>
        <row r="299">
          <cell r="E299" t="str">
            <v>Стройгазсервис, ООО</v>
          </cell>
          <cell r="F299" t="str">
            <v>000000233</v>
          </cell>
        </row>
        <row r="300">
          <cell r="E300" t="str">
            <v>Стройпроект, ООО</v>
          </cell>
          <cell r="F300">
            <v>100000105</v>
          </cell>
        </row>
        <row r="301">
          <cell r="E301" t="str">
            <v>Стройтехресурс, ЗАО</v>
          </cell>
          <cell r="F301" t="str">
            <v>000000234</v>
          </cell>
        </row>
        <row r="302">
          <cell r="E302" t="str">
            <v>СтройТрансСофт</v>
          </cell>
          <cell r="F302" t="str">
            <v>000001327</v>
          </cell>
        </row>
        <row r="303">
          <cell r="E303" t="str">
            <v>Тагилгазкомплект, ООО</v>
          </cell>
          <cell r="F303" t="str">
            <v>000000235</v>
          </cell>
        </row>
        <row r="304">
          <cell r="E304" t="str">
            <v>ТАЙМ-ЛАГ</v>
          </cell>
          <cell r="F304" t="str">
            <v>000001339</v>
          </cell>
        </row>
        <row r="305">
          <cell r="E305" t="str">
            <v>Тамбовводоканал, ОАО</v>
          </cell>
          <cell r="F305">
            <v>100000106</v>
          </cell>
        </row>
        <row r="306">
          <cell r="E306" t="str">
            <v>Тамбовские коммунальные системы, ОАО</v>
          </cell>
          <cell r="F306" t="str">
            <v>000000236</v>
          </cell>
        </row>
        <row r="307">
          <cell r="E307" t="str">
            <v>ТВ Город, ООО</v>
          </cell>
          <cell r="F307">
            <v>100000107</v>
          </cell>
        </row>
        <row r="308">
          <cell r="E308" t="str">
            <v>Тверская водопроводная компания, ООО</v>
          </cell>
          <cell r="F308" t="str">
            <v>000000237</v>
          </cell>
        </row>
        <row r="309">
          <cell r="E309" t="str">
            <v>Тверская теплоснабжающая компания, ООО</v>
          </cell>
          <cell r="F309" t="str">
            <v>000000238</v>
          </cell>
        </row>
        <row r="310">
          <cell r="E310" t="str">
            <v>Тверская управляющая компания, ООО</v>
          </cell>
          <cell r="F310">
            <v>100000108</v>
          </cell>
        </row>
        <row r="311">
          <cell r="E311" t="str">
            <v>Тверские коммунальные системы, ОАО</v>
          </cell>
          <cell r="F311" t="str">
            <v>000000239</v>
          </cell>
        </row>
        <row r="312">
          <cell r="E312" t="str">
            <v>Тверьуправдом, ООО</v>
          </cell>
          <cell r="F312" t="str">
            <v>000000240</v>
          </cell>
        </row>
        <row r="313">
          <cell r="E313" t="str">
            <v>ТД "Новогор-Прикамье"</v>
          </cell>
          <cell r="F313">
            <v>100000109</v>
          </cell>
        </row>
        <row r="314">
          <cell r="E314" t="str">
            <v>ТД "Факел", ООО</v>
          </cell>
          <cell r="F314">
            <v>100000110</v>
          </cell>
        </row>
        <row r="315">
          <cell r="E315" t="str">
            <v>Телемеханик, ООО</v>
          </cell>
          <cell r="F315" t="str">
            <v>000000244</v>
          </cell>
        </row>
        <row r="316">
          <cell r="E316" t="str">
            <v>Терра, ООО</v>
          </cell>
          <cell r="F316" t="str">
            <v>000000245</v>
          </cell>
        </row>
        <row r="317">
          <cell r="E317" t="str">
            <v>Технология комфорта, ООО</v>
          </cell>
          <cell r="F317" t="str">
            <v>000000246</v>
          </cell>
        </row>
        <row r="318">
          <cell r="E318" t="str">
            <v>ТехноЭнергия</v>
          </cell>
          <cell r="F318" t="str">
            <v>000001363</v>
          </cell>
        </row>
        <row r="319">
          <cell r="E319" t="str">
            <v>Техэксперт, ООО</v>
          </cell>
          <cell r="F319" t="str">
            <v>000000247</v>
          </cell>
        </row>
        <row r="320">
          <cell r="E320" t="str">
            <v>ТИКС, ОАО</v>
          </cell>
          <cell r="F320" t="str">
            <v>000000248</v>
          </cell>
        </row>
        <row r="321">
          <cell r="E321" t="str">
            <v>Томская теплогенерирующая компания, ОАО</v>
          </cell>
          <cell r="F321">
            <v>100000111</v>
          </cell>
        </row>
        <row r="322">
          <cell r="E322" t="str">
            <v>Томскводоканал, ОАО</v>
          </cell>
          <cell r="F322">
            <v>100000112</v>
          </cell>
        </row>
        <row r="323">
          <cell r="E323" t="str">
            <v>Томские коммунальные системы, ОАО</v>
          </cell>
          <cell r="F323" t="str">
            <v>000000249</v>
          </cell>
        </row>
        <row r="324">
          <cell r="E324" t="str">
            <v>Томский КРЦ, ООО</v>
          </cell>
          <cell r="F324">
            <v>100000113</v>
          </cell>
        </row>
        <row r="325">
          <cell r="E325" t="str">
            <v>Томсктеплосеть, ОАО</v>
          </cell>
          <cell r="F325">
            <v>100000114</v>
          </cell>
        </row>
        <row r="326">
          <cell r="E326" t="str">
            <v>Топ Клин</v>
          </cell>
          <cell r="F326" t="str">
            <v>000001375</v>
          </cell>
        </row>
        <row r="327">
          <cell r="E327" t="str">
            <v>Трансгазсервис, ООО</v>
          </cell>
          <cell r="F327" t="str">
            <v>000000250</v>
          </cell>
        </row>
        <row r="328">
          <cell r="E328" t="str">
            <v>Транс-Шоу Тур</v>
          </cell>
          <cell r="F328" t="str">
            <v>000001388</v>
          </cell>
        </row>
        <row r="329">
          <cell r="E329" t="str">
            <v>Трейдсистем, ООО</v>
          </cell>
          <cell r="F329" t="str">
            <v>000000251</v>
          </cell>
        </row>
        <row r="330">
          <cell r="E330" t="str">
            <v>Триумф, ООО</v>
          </cell>
          <cell r="F330">
            <v>100000115</v>
          </cell>
        </row>
        <row r="331">
          <cell r="E331" t="str">
            <v>Тюменские коммунальные системы, ОАО</v>
          </cell>
          <cell r="F331" t="str">
            <v>000000252</v>
          </cell>
        </row>
        <row r="332">
          <cell r="E332" t="str">
            <v>Удмуртгаз, ОАО</v>
          </cell>
          <cell r="F332">
            <v>100000116</v>
          </cell>
        </row>
        <row r="333">
          <cell r="E333" t="str">
            <v>Удмуртская энергосбытовая компания, ОАО</v>
          </cell>
          <cell r="F333">
            <v>100000117</v>
          </cell>
        </row>
        <row r="334">
          <cell r="E334" t="str">
            <v>Удмуртские газовые сети, ООО</v>
          </cell>
          <cell r="F334">
            <v>100000118</v>
          </cell>
        </row>
        <row r="335">
          <cell r="E335" t="str">
            <v>Удмуртские коммунальные сиcтемы, ОАО</v>
          </cell>
          <cell r="F335" t="str">
            <v>000000257</v>
          </cell>
        </row>
        <row r="336">
          <cell r="E336" t="str">
            <v>Удмуртэнерго, ОАО</v>
          </cell>
          <cell r="F336">
            <v>100000119</v>
          </cell>
        </row>
        <row r="337">
          <cell r="E337" t="str">
            <v>Удмуртэнерго, ОАО</v>
          </cell>
          <cell r="F337">
            <v>100000120</v>
          </cell>
        </row>
        <row r="338">
          <cell r="E338" t="str">
            <v>УкрТрейдГаз, ООО</v>
          </cell>
          <cell r="F338">
            <v>100000121</v>
          </cell>
        </row>
        <row r="339">
          <cell r="E339" t="str">
            <v>УниверсалЭкспо, ЗАО</v>
          </cell>
          <cell r="F339" t="str">
            <v>000000259</v>
          </cell>
        </row>
        <row r="340">
          <cell r="E340" t="str">
            <v>Уникс, ЗАО</v>
          </cell>
          <cell r="F340" t="str">
            <v>000000260</v>
          </cell>
        </row>
        <row r="341">
          <cell r="E341" t="str">
            <v>Уорд Хауэл Интернэшнл</v>
          </cell>
          <cell r="F341" t="str">
            <v>000001411</v>
          </cell>
        </row>
        <row r="342">
          <cell r="E342" t="str">
            <v>Управляющая компания "Тамбовский коммунальный стандарт", ООО</v>
          </cell>
          <cell r="F342">
            <v>100000122</v>
          </cell>
        </row>
        <row r="343">
          <cell r="E343" t="str">
            <v>УралГазСервис, ЗАО</v>
          </cell>
          <cell r="F343" t="str">
            <v>000000265</v>
          </cell>
        </row>
        <row r="344">
          <cell r="E344" t="str">
            <v>Уралгазстрой, ООО</v>
          </cell>
          <cell r="F344" t="str">
            <v>000000266</v>
          </cell>
        </row>
        <row r="345">
          <cell r="E345" t="str">
            <v>Уралдомсервис, ООО</v>
          </cell>
          <cell r="F345" t="str">
            <v>000000267</v>
          </cell>
        </row>
        <row r="346">
          <cell r="E346" t="str">
            <v>Уралиндустрия, ООО</v>
          </cell>
          <cell r="F346" t="str">
            <v>000000268</v>
          </cell>
        </row>
        <row r="347">
          <cell r="E347" t="str">
            <v>Уралцентр, ЗАО</v>
          </cell>
          <cell r="F347" t="str">
            <v>000000269</v>
          </cell>
        </row>
        <row r="348">
          <cell r="E348" t="str">
            <v>Уральская торгово-промышленная палата</v>
          </cell>
          <cell r="F348" t="str">
            <v>000001423</v>
          </cell>
        </row>
        <row r="349">
          <cell r="E349" t="str">
            <v>Уральские газовые сети, ОАО</v>
          </cell>
          <cell r="F349" t="str">
            <v>000000270</v>
          </cell>
        </row>
        <row r="350">
          <cell r="E350" t="str">
            <v>Уральские инфраструктурные технологии, ООО</v>
          </cell>
          <cell r="F350" t="str">
            <v>000000271</v>
          </cell>
        </row>
        <row r="351">
          <cell r="E351" t="str">
            <v>Уралэнергосервис, ООО</v>
          </cell>
          <cell r="F351" t="str">
            <v>000000272</v>
          </cell>
        </row>
        <row r="352">
          <cell r="E352" t="str">
            <v>УУК, ООО</v>
          </cell>
          <cell r="F352">
            <v>100000123</v>
          </cell>
        </row>
        <row r="353">
          <cell r="E353" t="str">
            <v xml:space="preserve">Учетно-финансовый Сервис, ООО </v>
          </cell>
          <cell r="F353" t="str">
            <v>000000905</v>
          </cell>
        </row>
        <row r="354">
          <cell r="E354" t="str">
            <v>Фаворит</v>
          </cell>
          <cell r="F354" t="str">
            <v>000001435</v>
          </cell>
        </row>
        <row r="355">
          <cell r="E355" t="str">
            <v>Федеральный центр продаж, ЗАО</v>
          </cell>
          <cell r="F355" t="str">
            <v>000000274</v>
          </cell>
        </row>
        <row r="356">
          <cell r="E356" t="str">
            <v>Ферра, ООО</v>
          </cell>
          <cell r="F356" t="str">
            <v>000000275</v>
          </cell>
        </row>
        <row r="357">
          <cell r="E357" t="str">
            <v>Финкорп, ООО</v>
          </cell>
          <cell r="F357" t="str">
            <v>000000276</v>
          </cell>
        </row>
        <row r="358">
          <cell r="E358" t="str">
            <v>Финрезерв, ООО</v>
          </cell>
          <cell r="F358">
            <v>100000124</v>
          </cell>
        </row>
        <row r="359">
          <cell r="E359" t="str">
            <v>фирма Лира</v>
          </cell>
          <cell r="F359" t="str">
            <v>000001459</v>
          </cell>
        </row>
        <row r="360">
          <cell r="E360" t="str">
            <v>ФОРМУЛА</v>
          </cell>
          <cell r="F360" t="str">
            <v>000001471</v>
          </cell>
        </row>
        <row r="361">
          <cell r="E361" t="str">
            <v>ФСТ.com, ООО</v>
          </cell>
          <cell r="F361" t="str">
            <v>000000277</v>
          </cell>
        </row>
        <row r="362">
          <cell r="E362" t="str">
            <v>Харьковгаз, АО</v>
          </cell>
          <cell r="F362">
            <v>100000125</v>
          </cell>
        </row>
        <row r="363">
          <cell r="E363" t="str">
            <v>Харьковгоргаз, АО</v>
          </cell>
          <cell r="F363">
            <v>100000126</v>
          </cell>
        </row>
        <row r="364">
          <cell r="E364" t="str">
            <v>Харьковский</v>
          </cell>
          <cell r="F364" t="str">
            <v>000001483</v>
          </cell>
        </row>
        <row r="365">
          <cell r="E365" t="str">
            <v>Центр дополнительного образования "Эксперт"</v>
          </cell>
          <cell r="F365" t="str">
            <v>000001496</v>
          </cell>
        </row>
        <row r="366">
          <cell r="E366" t="str">
            <v>Центр Регион Инвест, ООО</v>
          </cell>
          <cell r="F366">
            <v>100000127</v>
          </cell>
        </row>
        <row r="367">
          <cell r="E367" t="str">
            <v>Центр-СБК, ООО</v>
          </cell>
          <cell r="F367">
            <v>100000128</v>
          </cell>
        </row>
        <row r="368">
          <cell r="E368" t="str">
            <v>Челгаз-Проект, ООО</v>
          </cell>
          <cell r="F368" t="str">
            <v>000000278</v>
          </cell>
        </row>
        <row r="369">
          <cell r="E369" t="str">
            <v>Челгаз-Промэксплуатация, ООО</v>
          </cell>
          <cell r="F369" t="str">
            <v>000000279</v>
          </cell>
        </row>
        <row r="370">
          <cell r="E370" t="str">
            <v>Челгазтранс, ООО</v>
          </cell>
          <cell r="F370" t="str">
            <v>000000280</v>
          </cell>
        </row>
        <row r="371">
          <cell r="E371" t="str">
            <v>Челгаз-Электрозащита, ООО</v>
          </cell>
          <cell r="F371" t="str">
            <v>000000281</v>
          </cell>
        </row>
        <row r="372">
          <cell r="E372" t="str">
            <v>Челябинскгоргаз, ОАО</v>
          </cell>
          <cell r="F372" t="str">
            <v>000000282</v>
          </cell>
        </row>
        <row r="373">
          <cell r="E373" t="str">
            <v>Читаоблгаз, ОАО</v>
          </cell>
          <cell r="F373" t="str">
            <v>000000283</v>
          </cell>
        </row>
        <row r="374">
          <cell r="E374" t="str">
            <v>Читинские коммунальные системы, ОАО</v>
          </cell>
          <cell r="F374" t="str">
            <v>000000284</v>
          </cell>
        </row>
        <row r="375">
          <cell r="E375" t="str">
            <v>ЧОП " Система безопасности  ОАО РКС, ООО</v>
          </cell>
          <cell r="F375" t="str">
            <v>000000012</v>
          </cell>
        </row>
        <row r="376">
          <cell r="E376" t="str">
            <v>ЧП Долгих Сергей Владмимрович</v>
          </cell>
          <cell r="F376" t="str">
            <v>000001508</v>
          </cell>
        </row>
        <row r="377">
          <cell r="E377" t="str">
            <v>Чувашские коммунальные системы, ОАО</v>
          </cell>
          <cell r="F377" t="str">
            <v>000000285</v>
          </cell>
        </row>
        <row r="378">
          <cell r="E378" t="str">
            <v>Школа менеджмента</v>
          </cell>
          <cell r="F378" t="str">
            <v>000001532</v>
          </cell>
        </row>
        <row r="379">
          <cell r="E379" t="str">
            <v>Шумихамежрайгаз, ООО</v>
          </cell>
          <cell r="F379">
            <v>100000129</v>
          </cell>
        </row>
        <row r="380">
          <cell r="E380" t="str">
            <v>Эй-Джи-Эй Менеджемент Лимитед</v>
          </cell>
          <cell r="F380" t="str">
            <v>000001544</v>
          </cell>
        </row>
        <row r="381">
          <cell r="E381" t="str">
            <v>ЭКМО, ЗАО</v>
          </cell>
          <cell r="F381" t="str">
            <v>000000286</v>
          </cell>
        </row>
        <row r="382">
          <cell r="E382" t="str">
            <v>ЭКМО-Пермь, ЗАО</v>
          </cell>
          <cell r="F382" t="str">
            <v>000000287</v>
          </cell>
        </row>
        <row r="383">
          <cell r="E383" t="str">
            <v>ЭКО-Газ, ООО</v>
          </cell>
          <cell r="F383">
            <v>100000130</v>
          </cell>
        </row>
        <row r="384">
          <cell r="E384" t="str">
            <v>ЭКСПОИНДУСТРИЯ ООО</v>
          </cell>
          <cell r="F384" t="str">
            <v>000001556</v>
          </cell>
        </row>
        <row r="385">
          <cell r="E385" t="str">
            <v>Электросетьпроект, ЗАО</v>
          </cell>
          <cell r="F385" t="str">
            <v>000000288</v>
          </cell>
        </row>
        <row r="386">
          <cell r="E386" t="str">
            <v>ЭЛКОНВ Компания ООО</v>
          </cell>
          <cell r="F386" t="str">
            <v>000001568</v>
          </cell>
        </row>
        <row r="387">
          <cell r="E387" t="str">
            <v>Энергокомкомплект, ООО</v>
          </cell>
          <cell r="F387" t="str">
            <v>000000289</v>
          </cell>
        </row>
        <row r="388">
          <cell r="E388" t="str">
            <v>Энергокомплекс, ООО</v>
          </cell>
          <cell r="F388" t="str">
            <v>000000290</v>
          </cell>
        </row>
        <row r="389">
          <cell r="E389" t="str">
            <v>Энергокомфорт Тверь", ООО</v>
          </cell>
          <cell r="F389" t="str">
            <v>000000291</v>
          </cell>
        </row>
        <row r="390">
          <cell r="E390" t="str">
            <v>Энергокомфорт" Амур", ООО</v>
          </cell>
          <cell r="F390" t="str">
            <v>000000013</v>
          </cell>
        </row>
        <row r="391">
          <cell r="E391" t="str">
            <v>Энергокомфорт" Владимир", ООО</v>
          </cell>
          <cell r="F391" t="str">
            <v>000000014</v>
          </cell>
        </row>
        <row r="392">
          <cell r="E392" t="str">
            <v>Энергокомфорт" Дон", ООО</v>
          </cell>
          <cell r="F392" t="str">
            <v>000000015</v>
          </cell>
        </row>
        <row r="393">
          <cell r="E393" t="str">
            <v>Энергокомфорт" Карелия", ООО</v>
          </cell>
          <cell r="F393" t="str">
            <v>000000016</v>
          </cell>
        </row>
        <row r="394">
          <cell r="E394" t="str">
            <v>Энергокомфорт" Киров", ООО</v>
          </cell>
          <cell r="F394" t="str">
            <v>000000017</v>
          </cell>
        </row>
        <row r="395">
          <cell r="E395" t="str">
            <v>Энергокомфорт" Сибирь", ООО</v>
          </cell>
          <cell r="F395" t="str">
            <v>000000018</v>
          </cell>
        </row>
        <row r="396">
          <cell r="E396" t="str">
            <v>Энергокомфорт" Тамбов", ООО</v>
          </cell>
          <cell r="F396" t="str">
            <v>000000019</v>
          </cell>
        </row>
        <row r="397">
          <cell r="E397" t="str">
            <v>Энергокомфорт" Удмуртия", ООО</v>
          </cell>
          <cell r="F397" t="str">
            <v>000000020</v>
          </cell>
        </row>
        <row r="398">
          <cell r="E398" t="str">
            <v>Энергоконсалт, ООО</v>
          </cell>
          <cell r="F398" t="str">
            <v>000000292</v>
          </cell>
        </row>
        <row r="399">
          <cell r="E399" t="str">
            <v>Энергоремонт, ОАО</v>
          </cell>
          <cell r="F399" t="str">
            <v>000001580</v>
          </cell>
        </row>
        <row r="400">
          <cell r="E400" t="str">
            <v>Энергосбыт Ростовэнерго, ОАО</v>
          </cell>
          <cell r="F400">
            <v>100000131</v>
          </cell>
        </row>
        <row r="401">
          <cell r="E401" t="str">
            <v>ЭнергоСтрой-Финанс, ООО</v>
          </cell>
          <cell r="F401">
            <v>100000132</v>
          </cell>
        </row>
        <row r="402">
          <cell r="E402" t="str">
            <v>Энергоэксплуатация, ООО</v>
          </cell>
          <cell r="F402" t="str">
            <v>000000295</v>
          </cell>
        </row>
        <row r="403">
          <cell r="E403" t="str">
            <v>Юниаструм, ООО</v>
          </cell>
          <cell r="F403" t="str">
            <v>000000296</v>
          </cell>
        </row>
        <row r="404">
          <cell r="E404" t="str">
            <v>Юнис, ООО</v>
          </cell>
          <cell r="F404" t="str">
            <v>000000297</v>
          </cell>
        </row>
        <row r="405">
          <cell r="E405" t="str">
            <v>Юнитрейд, ООО</v>
          </cell>
          <cell r="F405">
            <v>100000133</v>
          </cell>
        </row>
        <row r="406">
          <cell r="E406" t="str">
            <v>ЮрисЪ, ЗАО</v>
          </cell>
          <cell r="F406">
            <v>100000134</v>
          </cell>
        </row>
        <row r="407">
          <cell r="E407" t="str">
            <v>ЮРЛИТ</v>
          </cell>
          <cell r="F407" t="str">
            <v>000001592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Проверка"/>
      <sheetName val="БДР (для заполн)"/>
      <sheetName val="БДДС (для заполн)"/>
      <sheetName val="Кредиты займы собств.цб"/>
      <sheetName val="ОС НМА РБП ДБП"/>
      <sheetName val="Баланс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БДР (ю.л.)"/>
      <sheetName val="БДР (вн.б.)"/>
      <sheetName val="БДР (вн.х.)"/>
      <sheetName val="БДДС (для конс)"/>
      <sheetName val="БДДС (ю.л.)"/>
      <sheetName val="БДДС (вн.х.)"/>
      <sheetName val="REN 4.1.1"/>
      <sheetName val="REN 4.1.2"/>
      <sheetName val="REN 4.1.3"/>
      <sheetName val="Параметры"/>
      <sheetName val="Справочник"/>
      <sheetName val="1.2.1"/>
      <sheetName val="2.2.4"/>
      <sheetName val="График"/>
      <sheetName val="Гр-СУ-КУ-Т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5">
          <cell r="B5" t="str">
            <v>1000 мелочей</v>
          </cell>
          <cell r="C5">
            <v>294</v>
          </cell>
          <cell r="H5" t="str">
            <v>Бизнесы</v>
          </cell>
          <cell r="I5">
            <v>3</v>
          </cell>
          <cell r="N5" t="str">
            <v>Второй проект</v>
          </cell>
          <cell r="O5">
            <v>2</v>
          </cell>
          <cell r="Q5" t="str">
            <v>Годовой план</v>
          </cell>
          <cell r="R5">
            <v>1</v>
          </cell>
          <cell r="T5" t="str">
            <v>2006 г</v>
          </cell>
          <cell r="U5">
            <v>38718</v>
          </cell>
          <cell r="AT5" t="str">
            <v>1</v>
          </cell>
          <cell r="AU5" t="str">
            <v>Доходы по обычным видам деятельности, всего</v>
          </cell>
          <cell r="AV5">
            <v>285</v>
          </cell>
          <cell r="AW5">
            <v>1</v>
          </cell>
        </row>
        <row r="6">
          <cell r="B6" t="str">
            <v>Абразив "Торговая компания ", ООО</v>
          </cell>
          <cell r="C6">
            <v>2</v>
          </cell>
          <cell r="H6" t="str">
            <v>Бизнесы РКС</v>
          </cell>
          <cell r="I6">
            <v>33</v>
          </cell>
          <cell r="N6" t="str">
            <v>Первый проект</v>
          </cell>
          <cell r="O6">
            <v>1</v>
          </cell>
          <cell r="Q6" t="str">
            <v>План уточненный поквартальный</v>
          </cell>
          <cell r="R6">
            <v>3</v>
          </cell>
          <cell r="T6" t="str">
            <v>2007 г</v>
          </cell>
          <cell r="U6">
            <v>39083</v>
          </cell>
          <cell r="AT6" t="str">
            <v>1.1</v>
          </cell>
          <cell r="AU6" t="str">
            <v>Выручка от реализации товаров, работ, услуг по текущей деятельности</v>
          </cell>
          <cell r="AV6">
            <v>286</v>
          </cell>
          <cell r="AW6">
            <v>1</v>
          </cell>
        </row>
        <row r="7">
          <cell r="B7" t="str">
            <v>Авант Авто</v>
          </cell>
          <cell r="C7">
            <v>295</v>
          </cell>
          <cell r="H7" t="str">
            <v>Бизнесы РКС!</v>
          </cell>
          <cell r="I7">
            <v>49</v>
          </cell>
          <cell r="Q7" t="str">
            <v>Факт</v>
          </cell>
          <cell r="R7">
            <v>2</v>
          </cell>
          <cell r="T7" t="str">
            <v>2008 г</v>
          </cell>
          <cell r="U7">
            <v>39448</v>
          </cell>
          <cell r="AT7" t="str">
            <v>1.1.1</v>
          </cell>
          <cell r="AU7" t="str">
            <v>От реализации услуг электроснабжения</v>
          </cell>
          <cell r="AV7">
            <v>287</v>
          </cell>
        </row>
        <row r="8">
          <cell r="B8" t="str">
            <v>Автоэнергосервис</v>
          </cell>
          <cell r="C8">
            <v>296</v>
          </cell>
          <cell r="H8" t="str">
            <v>Бухгалтерский учет</v>
          </cell>
          <cell r="I8">
            <v>13</v>
          </cell>
          <cell r="T8" t="str">
            <v>2009 г</v>
          </cell>
          <cell r="U8">
            <v>39814</v>
          </cell>
          <cell r="AT8" t="str">
            <v>1.1.10</v>
          </cell>
          <cell r="AU8" t="str">
            <v>По договорам лизинга</v>
          </cell>
          <cell r="AV8">
            <v>296</v>
          </cell>
        </row>
        <row r="9">
          <cell r="B9" t="str">
            <v>АКАДЕМСЕРВИС</v>
          </cell>
          <cell r="C9">
            <v>297</v>
          </cell>
          <cell r="H9" t="str">
            <v>БЭТ</v>
          </cell>
          <cell r="I9">
            <v>68</v>
          </cell>
          <cell r="T9" t="str">
            <v>2010 г</v>
          </cell>
          <cell r="U9">
            <v>40179</v>
          </cell>
          <cell r="AT9" t="str">
            <v>1.1.11</v>
          </cell>
          <cell r="AU9" t="str">
            <v>По договорам субаренды</v>
          </cell>
          <cell r="AV9">
            <v>297</v>
          </cell>
        </row>
        <row r="10">
          <cell r="B10" t="str">
            <v>Алтайские коммунальные системы, ОАО</v>
          </cell>
          <cell r="C10">
            <v>101</v>
          </cell>
          <cell r="H10" t="str">
            <v>БЭТ тепло</v>
          </cell>
          <cell r="I10">
            <v>61</v>
          </cell>
          <cell r="T10" t="str">
            <v>2011 г</v>
          </cell>
          <cell r="U10">
            <v>40544</v>
          </cell>
          <cell r="AT10" t="str">
            <v>1.1.12</v>
          </cell>
          <cell r="AU10" t="str">
            <v>От реализации услуг страхования</v>
          </cell>
          <cell r="AV10">
            <v>298</v>
          </cell>
        </row>
        <row r="11">
          <cell r="B11" t="str">
            <v>Альфа Техсервис</v>
          </cell>
          <cell r="C11">
            <v>298</v>
          </cell>
          <cell r="H11" t="str">
            <v>БЭТ электроэнергия</v>
          </cell>
          <cell r="I11">
            <v>69</v>
          </cell>
          <cell r="T11" t="str">
            <v>2012 г</v>
          </cell>
          <cell r="U11">
            <v>40909</v>
          </cell>
          <cell r="AT11" t="str">
            <v>1.1.13</v>
          </cell>
          <cell r="AU11" t="str">
            <v>Прочие товары, работы и услуги производственного характера</v>
          </cell>
          <cell r="AV11">
            <v>299</v>
          </cell>
        </row>
        <row r="12">
          <cell r="B12" t="str">
            <v>Амурские коммунальные системы, ОАО</v>
          </cell>
          <cell r="C12">
            <v>102</v>
          </cell>
          <cell r="H12" t="str">
            <v>Владимирская область</v>
          </cell>
          <cell r="I12">
            <v>44</v>
          </cell>
          <cell r="T12" t="str">
            <v>2013 г</v>
          </cell>
          <cell r="U12">
            <v>41275</v>
          </cell>
          <cell r="AT12" t="str">
            <v>1.1.14</v>
          </cell>
          <cell r="AU12" t="str">
            <v>От продажи электроэнергии</v>
          </cell>
          <cell r="AV12">
            <v>300</v>
          </cell>
        </row>
        <row r="13">
          <cell r="B13" t="str">
            <v>Аноров</v>
          </cell>
          <cell r="C13">
            <v>299</v>
          </cell>
          <cell r="H13" t="str">
            <v>ГАЗ Холдинг</v>
          </cell>
          <cell r="I13">
            <v>32</v>
          </cell>
          <cell r="T13" t="str">
            <v>2014 г</v>
          </cell>
          <cell r="U13">
            <v>41640</v>
          </cell>
          <cell r="AT13" t="str">
            <v>1.1.15</v>
          </cell>
          <cell r="AU13" t="str">
            <v>От продажи угля</v>
          </cell>
          <cell r="AV13">
            <v>301</v>
          </cell>
        </row>
        <row r="14">
          <cell r="B14" t="str">
            <v>Аргон, ООО</v>
          </cell>
          <cell r="C14">
            <v>17</v>
          </cell>
          <cell r="H14" t="str">
            <v>ГазЭнергоРесурс</v>
          </cell>
          <cell r="I14">
            <v>63</v>
          </cell>
          <cell r="T14" t="str">
            <v>2015 г</v>
          </cell>
          <cell r="U14">
            <v>42005</v>
          </cell>
          <cell r="AT14" t="str">
            <v>1.1.16</v>
          </cell>
          <cell r="AU14" t="str">
            <v>От продажи мазута</v>
          </cell>
          <cell r="AV14">
            <v>302</v>
          </cell>
        </row>
        <row r="15">
          <cell r="B15" t="str">
            <v>Аркостиль</v>
          </cell>
          <cell r="C15">
            <v>300</v>
          </cell>
          <cell r="H15" t="str">
            <v>Иркутск</v>
          </cell>
          <cell r="I15">
            <v>54</v>
          </cell>
          <cell r="T15" t="str">
            <v>2016 г</v>
          </cell>
          <cell r="U15">
            <v>42370</v>
          </cell>
          <cell r="AT15" t="str">
            <v>1.1.17</v>
          </cell>
          <cell r="AU15" t="str">
            <v>От продажи сжиженного газа</v>
          </cell>
          <cell r="AV15">
            <v>303</v>
          </cell>
        </row>
        <row r="16">
          <cell r="B16" t="str">
            <v>Архангельские КС, ОАО</v>
          </cell>
          <cell r="C16">
            <v>133</v>
          </cell>
          <cell r="H16" t="str">
            <v>Канцелярия</v>
          </cell>
          <cell r="I16">
            <v>119</v>
          </cell>
          <cell r="T16" t="str">
            <v>2017 г</v>
          </cell>
          <cell r="U16">
            <v>42736</v>
          </cell>
          <cell r="AT16" t="str">
            <v>1.1.18</v>
          </cell>
          <cell r="AU16" t="str">
            <v>От продажи природного газа</v>
          </cell>
          <cell r="AV16">
            <v>304</v>
          </cell>
        </row>
        <row r="17">
          <cell r="B17" t="str">
            <v>Астарта Дизайн стулия ООО</v>
          </cell>
          <cell r="C17">
            <v>301</v>
          </cell>
          <cell r="H17" t="str">
            <v>КБС (КЭС-Бизнес Сервис, ООО)</v>
          </cell>
          <cell r="I17">
            <v>111</v>
          </cell>
          <cell r="T17" t="str">
            <v>2018 г</v>
          </cell>
          <cell r="U17">
            <v>43101</v>
          </cell>
          <cell r="AT17" t="str">
            <v>1.1.19</v>
          </cell>
          <cell r="AU17" t="str">
            <v>От продажи прочих видов топлива</v>
          </cell>
          <cell r="AV17">
            <v>305</v>
          </cell>
        </row>
        <row r="18">
          <cell r="B18" t="str">
            <v>Аэроклуб</v>
          </cell>
          <cell r="C18">
            <v>302</v>
          </cell>
          <cell r="H18" t="str">
            <v>КОМПАНИЯ</v>
          </cell>
          <cell r="I18">
            <v>129</v>
          </cell>
          <cell r="T18" t="str">
            <v>2019 г</v>
          </cell>
          <cell r="U18">
            <v>43466</v>
          </cell>
          <cell r="AT18" t="str">
            <v>1.1.2</v>
          </cell>
          <cell r="AU18" t="str">
            <v>От реализации услуг теплоснабжения</v>
          </cell>
          <cell r="AV18">
            <v>288</v>
          </cell>
        </row>
        <row r="19">
          <cell r="B19" t="str">
            <v>Балтик Бизнес Медиа</v>
          </cell>
          <cell r="C19">
            <v>303</v>
          </cell>
          <cell r="H19" t="str">
            <v>Контрольно-ревизионное управление</v>
          </cell>
          <cell r="I19">
            <v>117</v>
          </cell>
          <cell r="T19" t="str">
            <v>2020 г</v>
          </cell>
          <cell r="U19">
            <v>43831</v>
          </cell>
          <cell r="AT19" t="str">
            <v>1.1.20</v>
          </cell>
          <cell r="AU19" t="str">
            <v>От реализации ТМЦ</v>
          </cell>
          <cell r="AV19">
            <v>306</v>
          </cell>
        </row>
        <row r="20">
          <cell r="B20" t="str">
            <v>БизнесЛинк, ЗАО</v>
          </cell>
          <cell r="C20">
            <v>3</v>
          </cell>
          <cell r="H20" t="str">
            <v>КЭС</v>
          </cell>
          <cell r="I20">
            <v>73</v>
          </cell>
          <cell r="T20" t="str">
            <v>2021 г</v>
          </cell>
          <cell r="U20">
            <v>44197</v>
          </cell>
          <cell r="AT20" t="str">
            <v>1.1.21</v>
          </cell>
          <cell r="AU20" t="str">
            <v>От реализации консультационных услуг</v>
          </cell>
          <cell r="AV20">
            <v>307</v>
          </cell>
        </row>
        <row r="21">
          <cell r="B21" t="str">
            <v>Бизнес-Сервис, ООО</v>
          </cell>
          <cell r="C21">
            <v>146</v>
          </cell>
          <cell r="H21" t="str">
            <v>КЭС Развитие</v>
          </cell>
          <cell r="I21">
            <v>46</v>
          </cell>
          <cell r="T21" t="str">
            <v>2022 г</v>
          </cell>
          <cell r="U21">
            <v>44562</v>
          </cell>
          <cell r="AT21" t="str">
            <v>1.1.22</v>
          </cell>
          <cell r="AU21" t="str">
            <v>От реализации услуг по договору управления</v>
          </cell>
          <cell r="AV21">
            <v>308</v>
          </cell>
        </row>
        <row r="22">
          <cell r="B22" t="str">
            <v>Бизнесэнерготрейд, ЗАО</v>
          </cell>
          <cell r="C22">
            <v>56</v>
          </cell>
          <cell r="H22" t="str">
            <v>КЭС ЭнергоСтройИнжиниринг</v>
          </cell>
          <cell r="I22">
            <v>31</v>
          </cell>
          <cell r="T22" t="str">
            <v>2023 г</v>
          </cell>
          <cell r="U22">
            <v>44927</v>
          </cell>
          <cell r="AT22" t="str">
            <v>1.1.23</v>
          </cell>
          <cell r="AU22" t="str">
            <v>От реализации услуг по аутсорсингу</v>
          </cell>
          <cell r="AV22">
            <v>309</v>
          </cell>
          <cell r="AW22">
            <v>1</v>
          </cell>
        </row>
        <row r="23">
          <cell r="B23" t="str">
            <v>Биллинговый центр, ООО</v>
          </cell>
          <cell r="C23">
            <v>47</v>
          </cell>
          <cell r="H23" t="str">
            <v>Лизинг</v>
          </cell>
          <cell r="I23">
            <v>14</v>
          </cell>
          <cell r="T23" t="str">
            <v>2024 г</v>
          </cell>
          <cell r="U23">
            <v>45292</v>
          </cell>
          <cell r="AT23" t="str">
            <v>1.1.23.1</v>
          </cell>
          <cell r="AU23" t="str">
            <v>от реализации услуг по ведению бухгалтерского, налогового и др. учета</v>
          </cell>
          <cell r="AV23">
            <v>310</v>
          </cell>
        </row>
        <row r="24">
          <cell r="B24" t="str">
            <v>Боанд</v>
          </cell>
          <cell r="C24">
            <v>306</v>
          </cell>
          <cell r="H24" t="str">
            <v>Москва</v>
          </cell>
          <cell r="I24">
            <v>52</v>
          </cell>
          <cell r="T24" t="str">
            <v>2025 г</v>
          </cell>
          <cell r="U24">
            <v>45658</v>
          </cell>
          <cell r="AT24" t="str">
            <v>1.1.23.2</v>
          </cell>
          <cell r="AU24" t="str">
            <v>от реализации ИТ услуг</v>
          </cell>
          <cell r="AV24">
            <v>311</v>
          </cell>
        </row>
        <row r="25">
          <cell r="B25" t="str">
            <v>Бритиш Эруэйз Плс</v>
          </cell>
          <cell r="C25">
            <v>307</v>
          </cell>
          <cell r="H25" t="str">
            <v>МСК</v>
          </cell>
          <cell r="I25">
            <v>62</v>
          </cell>
          <cell r="T25" t="str">
            <v>2026 г</v>
          </cell>
          <cell r="U25">
            <v>46023</v>
          </cell>
          <cell r="AT25" t="str">
            <v>1.1.23.3</v>
          </cell>
          <cell r="AU25" t="str">
            <v>от реализации АХО услуг</v>
          </cell>
          <cell r="AV25">
            <v>312</v>
          </cell>
        </row>
        <row r="26">
          <cell r="B26" t="str">
            <v>Бурятские коммунальные системы, ОАО</v>
          </cell>
          <cell r="C26">
            <v>127</v>
          </cell>
          <cell r="H26" t="str">
            <v>Новосибирск</v>
          </cell>
          <cell r="I26">
            <v>56</v>
          </cell>
          <cell r="T26" t="str">
            <v>2027 г</v>
          </cell>
          <cell r="U26">
            <v>46388</v>
          </cell>
          <cell r="AT26" t="str">
            <v>1.1.23.4</v>
          </cell>
          <cell r="AU26" t="str">
            <v>от реализации прочих услуг по аутсорсингу</v>
          </cell>
          <cell r="AV26">
            <v>313</v>
          </cell>
        </row>
        <row r="27">
          <cell r="B27" t="str">
            <v>ВВ-Консалтинг, ООО</v>
          </cell>
          <cell r="C27">
            <v>144</v>
          </cell>
          <cell r="H27" t="str">
            <v>ООО "КЭС Бизнес-Сервис" (КБС)</v>
          </cell>
          <cell r="I27">
            <v>140</v>
          </cell>
          <cell r="T27" t="str">
            <v>2028 г</v>
          </cell>
          <cell r="U27">
            <v>46753</v>
          </cell>
          <cell r="AT27" t="str">
            <v>1.1.24</v>
          </cell>
          <cell r="AU27" t="str">
            <v>От услуг по разработке технической и проектной документации</v>
          </cell>
          <cell r="AV27">
            <v>314</v>
          </cell>
        </row>
        <row r="28">
          <cell r="B28" t="str">
            <v>Веб Сервис</v>
          </cell>
          <cell r="C28">
            <v>308</v>
          </cell>
          <cell r="H28" t="str">
            <v>ООО "СБСистем" (УИТ)</v>
          </cell>
          <cell r="I28">
            <v>139</v>
          </cell>
          <cell r="T28" t="str">
            <v>2029 г</v>
          </cell>
          <cell r="U28">
            <v>47119</v>
          </cell>
          <cell r="AT28" t="str">
            <v>1.1.25</v>
          </cell>
          <cell r="AU28" t="str">
            <v>Прочие товары, работы и услуги не производственного характера</v>
          </cell>
          <cell r="AV28">
            <v>315</v>
          </cell>
        </row>
        <row r="29">
          <cell r="B29" t="str">
            <v>Верещагиноэнерго-Сервис, ООО</v>
          </cell>
          <cell r="C29">
            <v>74</v>
          </cell>
          <cell r="H29" t="str">
            <v>ООО "Юнис" (АХО)</v>
          </cell>
          <cell r="I29">
            <v>138</v>
          </cell>
          <cell r="AT29" t="str">
            <v>1.1.26</v>
          </cell>
          <cell r="AU29" t="str">
            <v>От реализации услуг по управлению активами</v>
          </cell>
          <cell r="AV29">
            <v>316</v>
          </cell>
        </row>
        <row r="30">
          <cell r="B30" t="str">
            <v>Визард-Плюс</v>
          </cell>
          <cell r="C30">
            <v>309</v>
          </cell>
          <cell r="H30" t="str">
            <v>Пермская область</v>
          </cell>
          <cell r="I30">
            <v>42</v>
          </cell>
          <cell r="AT30" t="str">
            <v>1.1.27</v>
          </cell>
          <cell r="AU30" t="str">
            <v>От реализации теплоэнергии</v>
          </cell>
          <cell r="AV30">
            <v>317</v>
          </cell>
        </row>
        <row r="31">
          <cell r="B31" t="str">
            <v>Владимирские коммунальные системы, ОАО</v>
          </cell>
          <cell r="C31">
            <v>103</v>
          </cell>
          <cell r="H31" t="str">
            <v>Пермская область ФЦП</v>
          </cell>
          <cell r="I31">
            <v>66</v>
          </cell>
          <cell r="AT31" t="str">
            <v>1.1.28</v>
          </cell>
          <cell r="AU31" t="str">
            <v>От реализации жилищных услуг</v>
          </cell>
          <cell r="AV31">
            <v>318</v>
          </cell>
          <cell r="AW31">
            <v>1</v>
          </cell>
        </row>
        <row r="32">
          <cell r="B32" t="str">
            <v>Внешторгбанк Розничные услуги</v>
          </cell>
          <cell r="C32">
            <v>310</v>
          </cell>
          <cell r="H32" t="str">
            <v>Поддерживающие компании</v>
          </cell>
          <cell r="I32">
            <v>4</v>
          </cell>
          <cell r="AT32" t="str">
            <v>1.1.28.1</v>
          </cell>
          <cell r="AU32" t="str">
            <v>от содержания и ремонта жилья</v>
          </cell>
          <cell r="AV32">
            <v>319</v>
          </cell>
        </row>
        <row r="33">
          <cell r="B33" t="str">
            <v>Волгоградские коммунальные системы, ОАО</v>
          </cell>
          <cell r="C33">
            <v>104</v>
          </cell>
          <cell r="H33" t="str">
            <v>Проектные компании ГАЗ Холдинг</v>
          </cell>
          <cell r="I33">
            <v>141</v>
          </cell>
          <cell r="AT33" t="str">
            <v>1.1.28.2</v>
          </cell>
          <cell r="AU33" t="str">
            <v>поступления от управления жилищным фондом</v>
          </cell>
          <cell r="AV33">
            <v>320</v>
          </cell>
        </row>
        <row r="34">
          <cell r="B34" t="str">
            <v>Востоксибэлектросетьстрой, ОАО</v>
          </cell>
          <cell r="C34">
            <v>173</v>
          </cell>
          <cell r="H34" t="str">
            <v>Проектные компании КЭС ЭнергоСтройИнжиниринг</v>
          </cell>
          <cell r="I34">
            <v>142</v>
          </cell>
          <cell r="AT34" t="str">
            <v>1.1.28.3</v>
          </cell>
          <cell r="AU34" t="str">
            <v>от вывоза ТБО</v>
          </cell>
          <cell r="AV34">
            <v>321</v>
          </cell>
        </row>
        <row r="35">
          <cell r="B35" t="str">
            <v>Все для бухгалтера</v>
          </cell>
          <cell r="C35">
            <v>311</v>
          </cell>
          <cell r="H35" t="str">
            <v>Проектные компании РКС</v>
          </cell>
          <cell r="I35">
            <v>48</v>
          </cell>
          <cell r="AT35" t="str">
            <v>1.1.3</v>
          </cell>
          <cell r="AU35" t="str">
            <v>От реализации услуг водоснабжения и водоотведения</v>
          </cell>
          <cell r="AV35">
            <v>289</v>
          </cell>
        </row>
        <row r="36">
          <cell r="B36" t="str">
            <v>Г.Р.О.- Инвест, ООО</v>
          </cell>
          <cell r="C36">
            <v>13</v>
          </cell>
          <cell r="H36" t="str">
            <v>Проектные компании ФЦП</v>
          </cell>
          <cell r="I36">
            <v>143</v>
          </cell>
          <cell r="AT36" t="str">
            <v>1.1.4</v>
          </cell>
          <cell r="AU36" t="str">
            <v>От реализации услуг транспортировки природного газа</v>
          </cell>
          <cell r="AV36">
            <v>290</v>
          </cell>
        </row>
        <row r="37">
          <cell r="B37" t="str">
            <v>Газинвест, ООО</v>
          </cell>
          <cell r="C37">
            <v>22</v>
          </cell>
          <cell r="H37" t="str">
            <v>Прочие компании</v>
          </cell>
          <cell r="I37">
            <v>24</v>
          </cell>
          <cell r="AT37" t="str">
            <v>1.1.5</v>
          </cell>
          <cell r="AU37" t="str">
            <v>По договорам на выполнение СМР и наладочных работ</v>
          </cell>
          <cell r="AV37">
            <v>291</v>
          </cell>
        </row>
        <row r="38">
          <cell r="B38" t="str">
            <v>Газмонтаж, ЗАО</v>
          </cell>
          <cell r="C38">
            <v>191</v>
          </cell>
          <cell r="H38" t="str">
            <v>Прочие компании ГАЗ Холдинг</v>
          </cell>
          <cell r="I38">
            <v>59</v>
          </cell>
          <cell r="AT38" t="str">
            <v>1.1.6</v>
          </cell>
          <cell r="AU38" t="str">
            <v>По договорам на выполнение подрядных ремонтных работ</v>
          </cell>
          <cell r="AV38">
            <v>292</v>
          </cell>
        </row>
        <row r="39">
          <cell r="B39" t="str">
            <v>Газотурбинные технологии</v>
          </cell>
          <cell r="C39">
            <v>312</v>
          </cell>
          <cell r="H39" t="str">
            <v>Прочие компании РКС</v>
          </cell>
          <cell r="I39">
            <v>47</v>
          </cell>
          <cell r="AT39" t="str">
            <v>1.1.7</v>
          </cell>
          <cell r="AU39" t="str">
            <v>От реализации услуг автотранспорта</v>
          </cell>
          <cell r="AV39">
            <v>293</v>
          </cell>
        </row>
        <row r="40">
          <cell r="B40" t="str">
            <v>ГазСервис плюс, ОАО</v>
          </cell>
          <cell r="C40">
            <v>201</v>
          </cell>
          <cell r="H40" t="str">
            <v>Прочие компании УК</v>
          </cell>
          <cell r="I40">
            <v>72</v>
          </cell>
          <cell r="AT40" t="str">
            <v>1.1.8</v>
          </cell>
          <cell r="AU40" t="str">
            <v>От реализации услуг по агентским договорам (только агентское вознаграждение)</v>
          </cell>
          <cell r="AV40">
            <v>294</v>
          </cell>
        </row>
        <row r="41">
          <cell r="B41" t="str">
            <v>Газтэк, ЗАО</v>
          </cell>
          <cell r="C41">
            <v>229</v>
          </cell>
          <cell r="H41" t="str">
            <v>Прочие компании ФЦП</v>
          </cell>
          <cell r="I41">
            <v>64</v>
          </cell>
          <cell r="AT41" t="str">
            <v>1.1.9</v>
          </cell>
          <cell r="AU41" t="str">
            <v>По договорам аренды (зданий, сооружений, машин, механизмов и пр.имущества)</v>
          </cell>
          <cell r="AV41">
            <v>295</v>
          </cell>
        </row>
        <row r="42">
          <cell r="B42" t="str">
            <v>Газэкс, ЗАО</v>
          </cell>
          <cell r="C42">
            <v>190</v>
          </cell>
          <cell r="H42" t="str">
            <v>Прочие области ФЦП</v>
          </cell>
          <cell r="I42">
            <v>67</v>
          </cell>
          <cell r="AT42" t="str">
            <v>1.2</v>
          </cell>
          <cell r="AU42" t="str">
            <v>Прочая выручка</v>
          </cell>
          <cell r="AV42">
            <v>322</v>
          </cell>
        </row>
        <row r="43">
          <cell r="B43" t="str">
            <v>Газэкс-Менеджмент, ООО</v>
          </cell>
          <cell r="C43">
            <v>187</v>
          </cell>
          <cell r="H43" t="str">
            <v>Р</v>
          </cell>
          <cell r="I43">
            <v>144</v>
          </cell>
          <cell r="AT43" t="str">
            <v>10</v>
          </cell>
          <cell r="AU43" t="str">
            <v>Чрезвычайные доходы и расходы, всего</v>
          </cell>
          <cell r="AV43">
            <v>635</v>
          </cell>
          <cell r="AW43">
            <v>1</v>
          </cell>
        </row>
        <row r="44">
          <cell r="B44" t="str">
            <v>Газэнергоресурс, ООО</v>
          </cell>
          <cell r="C44">
            <v>58</v>
          </cell>
          <cell r="H44" t="str">
            <v>Регионы РКС</v>
          </cell>
          <cell r="I44">
            <v>35</v>
          </cell>
          <cell r="AT44" t="str">
            <v>10.1</v>
          </cell>
          <cell r="AU44" t="str">
            <v xml:space="preserve"> Чрезвычайные доходы</v>
          </cell>
          <cell r="AV44">
            <v>636</v>
          </cell>
        </row>
        <row r="45">
          <cell r="B45" t="str">
            <v>Гипрокоммунэнерго, ООО</v>
          </cell>
          <cell r="C45">
            <v>286</v>
          </cell>
          <cell r="H45" t="str">
            <v>Резиденты</v>
          </cell>
          <cell r="I45">
            <v>145</v>
          </cell>
          <cell r="AT45" t="str">
            <v>10.2</v>
          </cell>
          <cell r="AU45" t="str">
            <v xml:space="preserve"> Чрезвычайные расходы</v>
          </cell>
          <cell r="AV45">
            <v>637</v>
          </cell>
        </row>
        <row r="46">
          <cell r="B46" t="str">
            <v>Гипрониигаз-МП</v>
          </cell>
          <cell r="C46">
            <v>313</v>
          </cell>
          <cell r="H46" t="str">
            <v>РКС</v>
          </cell>
          <cell r="I46">
            <v>30</v>
          </cell>
          <cell r="AT46" t="str">
            <v>11</v>
          </cell>
          <cell r="AU46" t="str">
            <v>Чистая прибыль</v>
          </cell>
          <cell r="AV46">
            <v>638</v>
          </cell>
        </row>
        <row r="47">
          <cell r="B47" t="str">
            <v>Городское ОСБ 8586</v>
          </cell>
          <cell r="C47">
            <v>314</v>
          </cell>
          <cell r="H47" t="str">
            <v>Свердловская область</v>
          </cell>
          <cell r="I47">
            <v>53</v>
          </cell>
          <cell r="AT47" t="str">
            <v>12</v>
          </cell>
          <cell r="AU47" t="str">
            <v>Распределение прибыли</v>
          </cell>
          <cell r="AV47">
            <v>639</v>
          </cell>
          <cell r="AW47">
            <v>1</v>
          </cell>
        </row>
        <row r="48">
          <cell r="B48" t="str">
            <v>Горэлектросеть, ООО (Н.Серги)</v>
          </cell>
          <cell r="C48">
            <v>72</v>
          </cell>
          <cell r="H48" t="str">
            <v>Свердловская область</v>
          </cell>
          <cell r="I48">
            <v>41</v>
          </cell>
          <cell r="AT48" t="str">
            <v>12.1</v>
          </cell>
          <cell r="AU48" t="str">
            <v>дивиденды к выплате</v>
          </cell>
          <cell r="AV48">
            <v>640</v>
          </cell>
        </row>
        <row r="49">
          <cell r="B49" t="str">
            <v>Горэлектросеть, Первоуральск, ОАО</v>
          </cell>
          <cell r="C49">
            <v>151</v>
          </cell>
          <cell r="H49" t="str">
            <v>Свердловская область ФЦП</v>
          </cell>
          <cell r="I49">
            <v>65</v>
          </cell>
          <cell r="AT49" t="str">
            <v>12.2</v>
          </cell>
          <cell r="AU49" t="str">
            <v>иное распределение прибыли</v>
          </cell>
          <cell r="AV49">
            <v>641</v>
          </cell>
        </row>
        <row r="50">
          <cell r="B50" t="str">
            <v>Гостиница Центральная</v>
          </cell>
          <cell r="C50">
            <v>315</v>
          </cell>
          <cell r="H50" t="str">
            <v>Сетевой фонд</v>
          </cell>
          <cell r="I50">
            <v>21</v>
          </cell>
          <cell r="AT50" t="str">
            <v>13</v>
          </cell>
          <cell r="AU50" t="str">
            <v>Нераспределенная прибыль юр лица (строка баланса:Прибыль/убыток текущего периода (управленческая))</v>
          </cell>
          <cell r="AV50">
            <v>642</v>
          </cell>
        </row>
        <row r="51">
          <cell r="B51" t="str">
            <v>Гремячинскэнерго-Сервис, ООО</v>
          </cell>
          <cell r="C51">
            <v>75</v>
          </cell>
          <cell r="H51" t="str">
            <v>Тверская область</v>
          </cell>
          <cell r="I51">
            <v>45</v>
          </cell>
          <cell r="AT51" t="str">
            <v>14</v>
          </cell>
          <cell r="AU51" t="str">
            <v>Использование прибыли</v>
          </cell>
          <cell r="AV51">
            <v>643</v>
          </cell>
          <cell r="AW51">
            <v>1</v>
          </cell>
        </row>
        <row r="52">
          <cell r="B52" t="str">
            <v>Гугушина Наталья Николаевна</v>
          </cell>
          <cell r="C52">
            <v>316</v>
          </cell>
          <cell r="H52" t="str">
            <v>Трейдинг</v>
          </cell>
          <cell r="I52">
            <v>11</v>
          </cell>
          <cell r="AT52" t="str">
            <v>14.1</v>
          </cell>
          <cell r="AU52" t="str">
            <v>На инвестиции</v>
          </cell>
          <cell r="AV52">
            <v>644</v>
          </cell>
        </row>
        <row r="53">
          <cell r="B53" t="str">
            <v>Дальневосточная энергетическая управляющая компания – Коммунальные системы (ДВЭУК-КС), ОАО</v>
          </cell>
          <cell r="C53">
            <v>125</v>
          </cell>
          <cell r="H53" t="str">
            <v>УК</v>
          </cell>
          <cell r="I53">
            <v>2</v>
          </cell>
          <cell r="AT53" t="str">
            <v>14.2</v>
          </cell>
          <cell r="AU53" t="str">
            <v>На пополнение оборотных средств</v>
          </cell>
          <cell r="AV53">
            <v>645</v>
          </cell>
        </row>
        <row r="54">
          <cell r="B54" t="str">
            <v>ДАМАСК</v>
          </cell>
          <cell r="C54">
            <v>317</v>
          </cell>
          <cell r="H54" t="str">
            <v>УК РКС</v>
          </cell>
          <cell r="I54">
            <v>38</v>
          </cell>
          <cell r="AT54" t="str">
            <v>2</v>
          </cell>
          <cell r="AU54" t="str">
            <v>Расходы по обычным видам деятельности, всего</v>
          </cell>
          <cell r="AV54">
            <v>323</v>
          </cell>
          <cell r="AW54">
            <v>1</v>
          </cell>
        </row>
        <row r="55">
          <cell r="B55" t="str">
            <v>Департамент ГУВД</v>
          </cell>
          <cell r="C55">
            <v>318</v>
          </cell>
          <cell r="H55" t="str">
            <v>Украина</v>
          </cell>
          <cell r="I55">
            <v>58</v>
          </cell>
          <cell r="AT55" t="str">
            <v>2.1</v>
          </cell>
          <cell r="AU55" t="str">
            <v>Материальные затраты, всего</v>
          </cell>
          <cell r="AV55">
            <v>324</v>
          </cell>
          <cell r="AW55">
            <v>1</v>
          </cell>
        </row>
        <row r="56">
          <cell r="B56" t="str">
            <v>ДЖЭТКОМ</v>
          </cell>
          <cell r="C56">
            <v>319</v>
          </cell>
          <cell r="H56" t="str">
            <v>Ульяновская область</v>
          </cell>
          <cell r="I56">
            <v>43</v>
          </cell>
          <cell r="AT56" t="str">
            <v>2.1.1</v>
          </cell>
          <cell r="AU56" t="str">
            <v>Материалы</v>
          </cell>
          <cell r="AV56">
            <v>325</v>
          </cell>
          <cell r="AW56">
            <v>1</v>
          </cell>
        </row>
        <row r="57">
          <cell r="B57" t="str">
            <v>ДИРЕКТ-ДИЗАЙН</v>
          </cell>
          <cell r="C57">
            <v>320</v>
          </cell>
          <cell r="H57" t="str">
            <v>Федеральный центр продаж</v>
          </cell>
          <cell r="I57">
            <v>60</v>
          </cell>
          <cell r="AT57" t="str">
            <v>2.1.1.1</v>
          </cell>
          <cell r="AU57" t="str">
            <v>Сырье и основные материалы</v>
          </cell>
          <cell r="AV57">
            <v>326</v>
          </cell>
          <cell r="AW57">
            <v>1</v>
          </cell>
        </row>
        <row r="58">
          <cell r="B58" t="str">
            <v>Домоуправление НИИ МП</v>
          </cell>
          <cell r="C58">
            <v>321</v>
          </cell>
          <cell r="H58" t="str">
            <v>Федеральный центр продажи</v>
          </cell>
          <cell r="I58">
            <v>8</v>
          </cell>
          <cell r="AT58" t="str">
            <v>2.1.1.1.1</v>
          </cell>
          <cell r="AU58" t="str">
            <v>железобетон</v>
          </cell>
          <cell r="AV58">
            <v>327</v>
          </cell>
        </row>
        <row r="59">
          <cell r="B59" t="str">
            <v>Донские коммунальные системы, ОАО</v>
          </cell>
          <cell r="C59">
            <v>105</v>
          </cell>
          <cell r="H59" t="str">
            <v>Фонд</v>
          </cell>
          <cell r="I59">
            <v>20</v>
          </cell>
          <cell r="AT59" t="str">
            <v>2.1.1.1.2</v>
          </cell>
          <cell r="AU59" t="str">
            <v>металлоконструкции</v>
          </cell>
          <cell r="AV59">
            <v>328</v>
          </cell>
        </row>
        <row r="60">
          <cell r="B60" t="str">
            <v>Ежедневная городская газета "Н</v>
          </cell>
          <cell r="C60">
            <v>322</v>
          </cell>
          <cell r="H60" t="str">
            <v>Холдинг</v>
          </cell>
          <cell r="I60">
            <v>1</v>
          </cell>
          <cell r="AT60" t="str">
            <v>2.1.1.1.3</v>
          </cell>
          <cell r="AU60" t="str">
            <v>металлоизделия</v>
          </cell>
          <cell r="AV60">
            <v>329</v>
          </cell>
        </row>
        <row r="61">
          <cell r="B61" t="str">
            <v>Екатеринбургская сбытовая компания, ЗАО</v>
          </cell>
          <cell r="C61">
            <v>70</v>
          </cell>
          <cell r="H61" t="str">
            <v>Челябинская область</v>
          </cell>
          <cell r="I61">
            <v>57</v>
          </cell>
          <cell r="AT61" t="str">
            <v>2.1.1.1.4</v>
          </cell>
          <cell r="AU61" t="str">
            <v>оборудование</v>
          </cell>
          <cell r="AV61">
            <v>330</v>
          </cell>
        </row>
        <row r="62">
          <cell r="B62" t="str">
            <v>Запсибэлектросетьстрой, ОАО</v>
          </cell>
          <cell r="C62">
            <v>174</v>
          </cell>
          <cell r="H62" t="str">
            <v>Чита</v>
          </cell>
          <cell r="I62">
            <v>55</v>
          </cell>
          <cell r="AT62" t="str">
            <v>2.1.1.1.5</v>
          </cell>
          <cell r="AU62" t="str">
            <v>провод</v>
          </cell>
          <cell r="AV62">
            <v>331</v>
          </cell>
        </row>
        <row r="63">
          <cell r="B63" t="str">
            <v>Ижевскгаз,ОАО</v>
          </cell>
          <cell r="C63">
            <v>208</v>
          </cell>
          <cell r="H63" t="str">
            <v>Энергетическое строительство</v>
          </cell>
          <cell r="I63">
            <v>50</v>
          </cell>
          <cell r="AT63" t="str">
            <v>2.1.1.1.6</v>
          </cell>
          <cell r="AU63" t="str">
            <v>кабельная продукция</v>
          </cell>
          <cell r="AV63">
            <v>332</v>
          </cell>
        </row>
        <row r="64">
          <cell r="B64" t="str">
            <v>Издательский дом "Томский вестник", ЗАО</v>
          </cell>
          <cell r="C64">
            <v>131</v>
          </cell>
          <cell r="H64" t="str">
            <v>Энергоконсалтинг</v>
          </cell>
          <cell r="I64">
            <v>16</v>
          </cell>
          <cell r="AT64" t="str">
            <v>2.1.1.1.7</v>
          </cell>
          <cell r="AU64" t="str">
            <v>прочие основные материалы</v>
          </cell>
          <cell r="AV64">
            <v>333</v>
          </cell>
        </row>
        <row r="65">
          <cell r="B65" t="str">
            <v>Изолитэлектромашхозторг</v>
          </cell>
          <cell r="C65">
            <v>326</v>
          </cell>
          <cell r="AT65" t="str">
            <v>2.1.1.2</v>
          </cell>
          <cell r="AU65" t="str">
            <v>Вспомогательные материалы</v>
          </cell>
          <cell r="AV65">
            <v>334</v>
          </cell>
          <cell r="AW65">
            <v>1</v>
          </cell>
        </row>
        <row r="66">
          <cell r="B66" t="str">
            <v>ИМКОМ, ЗАО</v>
          </cell>
          <cell r="C66">
            <v>210</v>
          </cell>
          <cell r="AT66" t="str">
            <v>2.1.1.2.1</v>
          </cell>
          <cell r="AU66" t="str">
            <v>вспомогательные производственнные материалы</v>
          </cell>
          <cell r="AV66">
            <v>335</v>
          </cell>
        </row>
        <row r="67">
          <cell r="B67" t="str">
            <v>ИНКОТЭК-Регион</v>
          </cell>
          <cell r="C67">
            <v>327</v>
          </cell>
          <cell r="AT67" t="str">
            <v>2.1.1.2.2</v>
          </cell>
          <cell r="AU67" t="str">
            <v>запчасти</v>
          </cell>
          <cell r="AV67">
            <v>336</v>
          </cell>
        </row>
        <row r="68">
          <cell r="B68" t="str">
            <v>Институт фондового рынка и упр</v>
          </cell>
          <cell r="C68">
            <v>328</v>
          </cell>
          <cell r="AT68" t="str">
            <v>2.1.1.2.3</v>
          </cell>
          <cell r="AU68" t="str">
            <v>спецодежда</v>
          </cell>
          <cell r="AV68">
            <v>337</v>
          </cell>
        </row>
        <row r="69">
          <cell r="B69" t="str">
            <v>Интернет Решения ООО</v>
          </cell>
          <cell r="C69">
            <v>329</v>
          </cell>
          <cell r="AT69" t="str">
            <v>2.1.1.2.4</v>
          </cell>
          <cell r="AU69" t="str">
            <v>инструмент и приспособления</v>
          </cell>
          <cell r="AV69">
            <v>338</v>
          </cell>
        </row>
        <row r="70">
          <cell r="B70" t="str">
            <v>Инфосант, ООО</v>
          </cell>
          <cell r="C70">
            <v>15</v>
          </cell>
          <cell r="AT70" t="str">
            <v>2.1.1.2.5</v>
          </cell>
          <cell r="AU70" t="str">
            <v>химреагенты</v>
          </cell>
          <cell r="AV70">
            <v>339</v>
          </cell>
        </row>
        <row r="71">
          <cell r="B71" t="str">
            <v>ИП Беляев</v>
          </cell>
          <cell r="C71">
            <v>330</v>
          </cell>
          <cell r="AT71" t="str">
            <v>2.1.1.2.6</v>
          </cell>
          <cell r="AU71" t="str">
            <v>ГСМ</v>
          </cell>
          <cell r="AV71">
            <v>340</v>
          </cell>
        </row>
        <row r="72">
          <cell r="B72" t="str">
            <v>Иргиредмет</v>
          </cell>
          <cell r="C72">
            <v>331</v>
          </cell>
          <cell r="AT72" t="str">
            <v>2.1.1.2.7</v>
          </cell>
          <cell r="AU72" t="str">
            <v>прочие МТР</v>
          </cell>
          <cell r="AV72">
            <v>341</v>
          </cell>
        </row>
        <row r="73">
          <cell r="B73" t="str">
            <v>Иркутскоблгаз, ОАО</v>
          </cell>
          <cell r="C73">
            <v>196</v>
          </cell>
          <cell r="AT73" t="str">
            <v>2.1.1.3</v>
          </cell>
          <cell r="AU73" t="str">
            <v>Топливо</v>
          </cell>
          <cell r="AV73">
            <v>342</v>
          </cell>
          <cell r="AW73">
            <v>1</v>
          </cell>
        </row>
        <row r="74">
          <cell r="B74" t="str">
            <v>Исант</v>
          </cell>
          <cell r="C74">
            <v>332</v>
          </cell>
          <cell r="AT74" t="str">
            <v>2.1.2</v>
          </cell>
          <cell r="AU74" t="str">
            <v>Топливо</v>
          </cell>
          <cell r="AV74">
            <v>778</v>
          </cell>
          <cell r="AW74">
            <v>1</v>
          </cell>
        </row>
        <row r="75">
          <cell r="B75" t="str">
            <v>ИТ Энерго-Консалт, ООО</v>
          </cell>
          <cell r="C75">
            <v>282</v>
          </cell>
          <cell r="AT75" t="str">
            <v>2.1.2.1</v>
          </cell>
          <cell r="AU75" t="str">
            <v>Газ</v>
          </cell>
          <cell r="AV75">
            <v>343</v>
          </cell>
        </row>
        <row r="76">
          <cell r="B76" t="str">
            <v>Калужские КС, ОАО</v>
          </cell>
          <cell r="C76">
            <v>134</v>
          </cell>
          <cell r="AT76" t="str">
            <v>2.1.2.2</v>
          </cell>
          <cell r="AU76" t="str">
            <v>Уголь</v>
          </cell>
          <cell r="AV76">
            <v>344</v>
          </cell>
        </row>
        <row r="77">
          <cell r="B77" t="str">
            <v>КБ-Трест, ООО</v>
          </cell>
          <cell r="C77">
            <v>14</v>
          </cell>
          <cell r="AT77" t="str">
            <v>2.1.2.3</v>
          </cell>
          <cell r="AU77" t="str">
            <v>Мазут</v>
          </cell>
          <cell r="AV77">
            <v>345</v>
          </cell>
        </row>
        <row r="78">
          <cell r="B78" t="str">
            <v>Квартет и К</v>
          </cell>
          <cell r="C78">
            <v>333</v>
          </cell>
          <cell r="AT78" t="str">
            <v>2.1.2.4</v>
          </cell>
          <cell r="AU78" t="str">
            <v>Прочие виды топлива</v>
          </cell>
          <cell r="AV78">
            <v>346</v>
          </cell>
        </row>
        <row r="79">
          <cell r="B79" t="str">
            <v>Кировводоканал, ООО</v>
          </cell>
          <cell r="C79">
            <v>147</v>
          </cell>
          <cell r="AT79" t="str">
            <v>2.1.3</v>
          </cell>
          <cell r="AU79" t="str">
            <v>Покупные ресурсы</v>
          </cell>
          <cell r="AV79">
            <v>347</v>
          </cell>
          <cell r="AW79">
            <v>1</v>
          </cell>
        </row>
        <row r="80">
          <cell r="B80" t="str">
            <v>Кировградмежрайгаз, ОАО</v>
          </cell>
          <cell r="C80">
            <v>218</v>
          </cell>
          <cell r="AT80" t="str">
            <v>2.1.3.1</v>
          </cell>
          <cell r="AU80" t="str">
            <v>Электроэнергия на собственные нужды</v>
          </cell>
          <cell r="AV80">
            <v>348</v>
          </cell>
        </row>
        <row r="81">
          <cell r="B81" t="str">
            <v>Кировские коммунальные системы, ОАО</v>
          </cell>
          <cell r="C81">
            <v>106</v>
          </cell>
          <cell r="AT81" t="str">
            <v>2.1.3.2</v>
          </cell>
          <cell r="AU81" t="str">
            <v>Электроэнергия покупная для передачи</v>
          </cell>
          <cell r="AV81">
            <v>349</v>
          </cell>
        </row>
        <row r="82">
          <cell r="B82" t="str">
            <v>Классик-Лайн</v>
          </cell>
          <cell r="C82">
            <v>334</v>
          </cell>
          <cell r="AT82" t="str">
            <v>2.1.3.3</v>
          </cell>
          <cell r="AU82" t="str">
            <v>тепловая энергия</v>
          </cell>
          <cell r="AV82">
            <v>350</v>
          </cell>
        </row>
        <row r="83">
          <cell r="B83" t="str">
            <v>Ковровская энергетическая компания, ОАО</v>
          </cell>
          <cell r="C83">
            <v>163</v>
          </cell>
          <cell r="AT83" t="str">
            <v>2.1.3.4</v>
          </cell>
          <cell r="AU83" t="str">
            <v>вода</v>
          </cell>
          <cell r="AV83">
            <v>351</v>
          </cell>
        </row>
        <row r="84">
          <cell r="B84" t="str">
            <v>Коми Алюминий</v>
          </cell>
          <cell r="C84">
            <v>335</v>
          </cell>
          <cell r="AT84" t="str">
            <v>2.1.3.5</v>
          </cell>
          <cell r="AU84" t="str">
            <v>природный газ</v>
          </cell>
          <cell r="AV84">
            <v>352</v>
          </cell>
        </row>
        <row r="85">
          <cell r="B85" t="str">
            <v>Комплексные ТелеСистемы, ООО</v>
          </cell>
          <cell r="C85">
            <v>281</v>
          </cell>
          <cell r="AT85" t="str">
            <v>2.1.3.6</v>
          </cell>
          <cell r="AU85" t="str">
            <v>сжиженный газ для собственных нужд</v>
          </cell>
          <cell r="AV85">
            <v>777</v>
          </cell>
        </row>
        <row r="86">
          <cell r="B86" t="str">
            <v>Комплексный расчетный центр, ООО</v>
          </cell>
          <cell r="C86">
            <v>45</v>
          </cell>
          <cell r="AT86" t="str">
            <v>2.10</v>
          </cell>
          <cell r="AU86" t="str">
            <v>Административно-управленческие расходы</v>
          </cell>
          <cell r="AV86">
            <v>459</v>
          </cell>
          <cell r="AW86">
            <v>1</v>
          </cell>
        </row>
        <row r="87">
          <cell r="B87" t="str">
            <v>Комтек-Компьютерз</v>
          </cell>
          <cell r="C87">
            <v>336</v>
          </cell>
          <cell r="AT87" t="str">
            <v>2.10.1</v>
          </cell>
          <cell r="AU87" t="str">
            <v>Оплата по договору управления</v>
          </cell>
          <cell r="AV87">
            <v>460</v>
          </cell>
        </row>
        <row r="88">
          <cell r="B88" t="str">
            <v>Комэнерго, ЗАО</v>
          </cell>
          <cell r="C88">
            <v>152</v>
          </cell>
          <cell r="AT88" t="str">
            <v>2.10.10</v>
          </cell>
          <cell r="AU88" t="str">
            <v>Консалтинг, аудит</v>
          </cell>
          <cell r="AV88">
            <v>525</v>
          </cell>
          <cell r="AW88">
            <v>1</v>
          </cell>
        </row>
        <row r="89">
          <cell r="B89" t="str">
            <v>Конференс энд Бизнес Сервис</v>
          </cell>
          <cell r="C89">
            <v>337</v>
          </cell>
          <cell r="AT89" t="str">
            <v>2.10.10.1</v>
          </cell>
          <cell r="AU89" t="str">
            <v>Аудиторские услуги</v>
          </cell>
          <cell r="AV89">
            <v>526</v>
          </cell>
        </row>
        <row r="90">
          <cell r="B90" t="str">
            <v>Краснотурьинскмежрайгаз, ОАО</v>
          </cell>
          <cell r="C90">
            <v>215</v>
          </cell>
          <cell r="AT90" t="str">
            <v>2.10.10.2</v>
          </cell>
          <cell r="AU90" t="str">
            <v>Консалтинг</v>
          </cell>
          <cell r="AV90">
            <v>527</v>
          </cell>
          <cell r="AW90">
            <v>1</v>
          </cell>
        </row>
        <row r="91">
          <cell r="B91" t="str">
            <v>Красноуральскмежрайгаз, ОАО</v>
          </cell>
          <cell r="C91">
            <v>216</v>
          </cell>
          <cell r="AT91" t="str">
            <v>2.10.10.2.1</v>
          </cell>
          <cell r="AU91" t="str">
            <v>Консультационные услуги</v>
          </cell>
          <cell r="AV91">
            <v>528</v>
          </cell>
        </row>
        <row r="92">
          <cell r="B92" t="str">
            <v>Курганоблгаз, ОАО</v>
          </cell>
          <cell r="C92">
            <v>224</v>
          </cell>
          <cell r="AT92" t="str">
            <v>2.10.10.2.2</v>
          </cell>
          <cell r="AU92" t="str">
            <v>Услуги налоговых консультантов</v>
          </cell>
          <cell r="AV92">
            <v>529</v>
          </cell>
        </row>
        <row r="93">
          <cell r="B93" t="str">
            <v>Курские КС, ОАО</v>
          </cell>
          <cell r="C93">
            <v>135</v>
          </cell>
          <cell r="AT93" t="str">
            <v>2.10.10.3</v>
          </cell>
          <cell r="AU93" t="str">
            <v>Прочие консультационные услуги</v>
          </cell>
          <cell r="AV93">
            <v>530</v>
          </cell>
        </row>
        <row r="94">
          <cell r="B94" t="str">
            <v>Кушвмежрайгаз, ОАО</v>
          </cell>
          <cell r="C94">
            <v>220</v>
          </cell>
          <cell r="AT94" t="str">
            <v>2.10.10.4</v>
          </cell>
          <cell r="AU94" t="str">
            <v>Переводы</v>
          </cell>
          <cell r="AV94">
            <v>531</v>
          </cell>
        </row>
        <row r="95">
          <cell r="B95" t="str">
            <v>КЭC-Ульяновская водопроводная компания, ООО</v>
          </cell>
          <cell r="C95">
            <v>159</v>
          </cell>
          <cell r="AT95" t="str">
            <v>2.10.11</v>
          </cell>
          <cell r="AU95" t="str">
            <v>Расходы на юридическое и прочее сопровождение деятельности</v>
          </cell>
          <cell r="AV95">
            <v>532</v>
          </cell>
          <cell r="AW95">
            <v>1</v>
          </cell>
        </row>
        <row r="96">
          <cell r="B96" t="str">
            <v>КЭC-Ульяновская электросетевая компания, ООО</v>
          </cell>
          <cell r="C96">
            <v>160</v>
          </cell>
          <cell r="AT96" t="str">
            <v>2.10.11.1</v>
          </cell>
          <cell r="AU96" t="str">
            <v>Юридические услуги</v>
          </cell>
          <cell r="AV96">
            <v>533</v>
          </cell>
        </row>
        <row r="97">
          <cell r="B97" t="str">
            <v>КЭС Финансы, ООО</v>
          </cell>
          <cell r="C97">
            <v>8</v>
          </cell>
          <cell r="AT97" t="str">
            <v>2.10.11.2</v>
          </cell>
          <cell r="AU97" t="str">
            <v>Нотариальные услуги</v>
          </cell>
          <cell r="AV97">
            <v>534</v>
          </cell>
        </row>
        <row r="98">
          <cell r="B98" t="str">
            <v>КЭС Холдинг, ООО</v>
          </cell>
          <cell r="C98">
            <v>7</v>
          </cell>
          <cell r="AT98" t="str">
            <v>2.10.11.3</v>
          </cell>
          <cell r="AU98" t="str">
            <v>Депозитарные услуги</v>
          </cell>
          <cell r="AV98">
            <v>535</v>
          </cell>
        </row>
        <row r="99">
          <cell r="B99" t="str">
            <v>КЭС, ЗАО</v>
          </cell>
          <cell r="C99">
            <v>288</v>
          </cell>
          <cell r="AT99" t="str">
            <v>2.10.11.4</v>
          </cell>
          <cell r="AU99" t="str">
            <v>Брокерские услуги</v>
          </cell>
          <cell r="AV99">
            <v>536</v>
          </cell>
        </row>
        <row r="100">
          <cell r="B100" t="str">
            <v>КЭС-Бизнес Сервис</v>
          </cell>
          <cell r="C100">
            <v>340</v>
          </cell>
          <cell r="AT100" t="str">
            <v>2.10.11.5</v>
          </cell>
          <cell r="AU100" t="str">
            <v>Услуги регистраторов</v>
          </cell>
          <cell r="AV100">
            <v>537</v>
          </cell>
        </row>
        <row r="101">
          <cell r="B101" t="str">
            <v>КЭС-Бизнес Сервис, ООО</v>
          </cell>
          <cell r="C101">
            <v>278</v>
          </cell>
          <cell r="AT101" t="str">
            <v>2.10.11.6</v>
          </cell>
          <cell r="AU101" t="str">
            <v>Судебные издержки</v>
          </cell>
          <cell r="AV101">
            <v>538</v>
          </cell>
        </row>
        <row r="102">
          <cell r="B102" t="str">
            <v>КЭСК-Мультиэнергетика, ООО</v>
          </cell>
          <cell r="C102">
            <v>149</v>
          </cell>
          <cell r="AT102" t="str">
            <v>2.10.11.7</v>
          </cell>
          <cell r="AU102" t="str">
            <v>Лицензирование и сертификация</v>
          </cell>
          <cell r="AV102">
            <v>539</v>
          </cell>
        </row>
        <row r="103">
          <cell r="B103" t="str">
            <v>КЭС-Мультиэнергетика, ЗАО</v>
          </cell>
          <cell r="C103">
            <v>46</v>
          </cell>
          <cell r="AT103" t="str">
            <v>2.10.11.8</v>
          </cell>
          <cell r="AU103" t="str">
            <v>Прочие расходы на юр.сопровождение</v>
          </cell>
          <cell r="AV103">
            <v>540</v>
          </cell>
        </row>
        <row r="104">
          <cell r="B104" t="str">
            <v>КЭС-Прикамье, ОАО</v>
          </cell>
          <cell r="C104">
            <v>154</v>
          </cell>
          <cell r="AT104" t="str">
            <v>2.10.12</v>
          </cell>
          <cell r="AU104" t="str">
            <v>Расходы на PR и маркетинг</v>
          </cell>
          <cell r="AV104">
            <v>541</v>
          </cell>
          <cell r="AW104">
            <v>1</v>
          </cell>
        </row>
        <row r="105">
          <cell r="B105" t="str">
            <v>КЭС-Производство, ООО</v>
          </cell>
          <cell r="C105">
            <v>285</v>
          </cell>
          <cell r="AT105" t="str">
            <v>2.10.12.1</v>
          </cell>
          <cell r="AU105" t="str">
            <v>GR- мероприятия</v>
          </cell>
          <cell r="AV105">
            <v>542</v>
          </cell>
        </row>
        <row r="106">
          <cell r="B106" t="str">
            <v>КЭС-Развитие, ООО</v>
          </cell>
          <cell r="C106">
            <v>166</v>
          </cell>
          <cell r="AT106" t="str">
            <v>2.10.12.2</v>
          </cell>
          <cell r="AU106" t="str">
            <v>PR-мероприятия</v>
          </cell>
          <cell r="AV106">
            <v>543</v>
          </cell>
        </row>
        <row r="107">
          <cell r="B107" t="str">
            <v>КЭС-Трейдинг, ООО</v>
          </cell>
          <cell r="C107">
            <v>49</v>
          </cell>
          <cell r="AT107" t="str">
            <v>2.10.12.3</v>
          </cell>
          <cell r="AU107" t="str">
            <v>Размещение рекламы и информации (в т.ч.выставки)</v>
          </cell>
          <cell r="AV107">
            <v>544</v>
          </cell>
        </row>
        <row r="108">
          <cell r="B108" t="str">
            <v>КЭС-Удмуртии, ООО</v>
          </cell>
          <cell r="C108">
            <v>76</v>
          </cell>
          <cell r="AT108" t="str">
            <v>2.10.12.4</v>
          </cell>
          <cell r="AU108" t="str">
            <v>Дизайн, полиграфия</v>
          </cell>
          <cell r="AV108">
            <v>545</v>
          </cell>
        </row>
        <row r="109">
          <cell r="B109" t="str">
            <v>КЭС-Ульяновская тепловая компания, ООО</v>
          </cell>
          <cell r="C109">
            <v>158</v>
          </cell>
          <cell r="AT109" t="str">
            <v>2.10.12.5</v>
          </cell>
          <cell r="AU109" t="str">
            <v>Сувенирная продукция</v>
          </cell>
          <cell r="AV109">
            <v>546</v>
          </cell>
        </row>
        <row r="110">
          <cell r="B110" t="str">
            <v>КЭС-Энергетические решения, ООО</v>
          </cell>
          <cell r="C110">
            <v>283</v>
          </cell>
          <cell r="AT110" t="str">
            <v>2.10.12.6</v>
          </cell>
          <cell r="AU110" t="str">
            <v>Международные проекты и мероприятия</v>
          </cell>
          <cell r="AV110">
            <v>547</v>
          </cell>
        </row>
        <row r="111">
          <cell r="B111" t="str">
            <v>КЭС-ЭнергоСтройИнжиниринг, Гмбх</v>
          </cell>
          <cell r="C111">
            <v>178</v>
          </cell>
          <cell r="AT111" t="str">
            <v>2.10.12.7</v>
          </cell>
          <cell r="AU111" t="str">
            <v>Подписка на СМИ</v>
          </cell>
          <cell r="AV111">
            <v>548</v>
          </cell>
        </row>
        <row r="112">
          <cell r="B112" t="str">
            <v>КЭС-ЭнергоСтройИнжиниринг, ЗАО</v>
          </cell>
          <cell r="C112">
            <v>172</v>
          </cell>
          <cell r="AT112" t="str">
            <v>2.10.12.8</v>
          </cell>
          <cell r="AU112" t="str">
            <v>Прочие PR-расходы</v>
          </cell>
          <cell r="AV112">
            <v>549</v>
          </cell>
        </row>
        <row r="113">
          <cell r="B113" t="str">
            <v>Лантан Лазер</v>
          </cell>
          <cell r="C113">
            <v>341</v>
          </cell>
          <cell r="AT113" t="str">
            <v>2.10.13</v>
          </cell>
          <cell r="AU113" t="str">
            <v>Налоги и сборы в себестоимости</v>
          </cell>
          <cell r="AV113">
            <v>550</v>
          </cell>
          <cell r="AW113">
            <v>1</v>
          </cell>
        </row>
        <row r="114">
          <cell r="B114" t="str">
            <v>Ленинградские областные коммунальные системы» (ЗАО «ЛОКС»), ЗАО</v>
          </cell>
          <cell r="C114">
            <v>128</v>
          </cell>
          <cell r="AT114" t="str">
            <v>2.10.13.1</v>
          </cell>
          <cell r="AU114" t="str">
            <v>Транспортный налог</v>
          </cell>
          <cell r="AV114">
            <v>551</v>
          </cell>
        </row>
        <row r="115">
          <cell r="B115" t="str">
            <v>ЛизингГрупп, ООО</v>
          </cell>
          <cell r="C115">
            <v>145</v>
          </cell>
          <cell r="AT115" t="str">
            <v>2.10.13.2</v>
          </cell>
          <cell r="AU115" t="str">
            <v>Прочие налоги и сборы</v>
          </cell>
          <cell r="AV115">
            <v>552</v>
          </cell>
        </row>
        <row r="116">
          <cell r="B116" t="str">
            <v>Ломоносовский фарфоровый завод</v>
          </cell>
          <cell r="C116">
            <v>342</v>
          </cell>
          <cell r="AT116" t="str">
            <v>2.10.14</v>
          </cell>
          <cell r="AU116" t="str">
            <v>Другие комиссии</v>
          </cell>
          <cell r="AV116">
            <v>553</v>
          </cell>
          <cell r="AW116">
            <v>1</v>
          </cell>
        </row>
        <row r="117">
          <cell r="B117" t="str">
            <v>МаИС, ЗАО</v>
          </cell>
          <cell r="C117">
            <v>51</v>
          </cell>
          <cell r="AT117" t="str">
            <v>2.10.14.1</v>
          </cell>
          <cell r="AU117" t="str">
            <v>Комиссии</v>
          </cell>
          <cell r="AV117">
            <v>554</v>
          </cell>
        </row>
        <row r="118">
          <cell r="B118" t="str">
            <v>Марьинорощинское отделение 7981/01347 г. Москва</v>
          </cell>
          <cell r="C118">
            <v>344</v>
          </cell>
          <cell r="AT118" t="str">
            <v>2.10.15</v>
          </cell>
          <cell r="AU118" t="str">
            <v>Прочие расходы</v>
          </cell>
          <cell r="AV118">
            <v>555</v>
          </cell>
          <cell r="AW118">
            <v>1</v>
          </cell>
        </row>
        <row r="119">
          <cell r="B119" t="str">
            <v>МГУ им. М.В. Ломоносова</v>
          </cell>
          <cell r="C119">
            <v>345</v>
          </cell>
          <cell r="AT119" t="str">
            <v>2.10.15.1</v>
          </cell>
          <cell r="AU119" t="str">
            <v>Прочие административно-управленческие расходы</v>
          </cell>
          <cell r="AV119">
            <v>556</v>
          </cell>
        </row>
        <row r="120">
          <cell r="B120" t="str">
            <v>Мега-Строй-Арсенал, ООО</v>
          </cell>
          <cell r="C120">
            <v>214</v>
          </cell>
          <cell r="AT120" t="str">
            <v>2.10.16</v>
          </cell>
          <cell r="AU120" t="str">
            <v>Амортизация прочих ОС</v>
          </cell>
          <cell r="AV120">
            <v>780</v>
          </cell>
        </row>
        <row r="121">
          <cell r="B121" t="str">
            <v>Межрегиональная снабженческая компания, ЗАО</v>
          </cell>
          <cell r="C121">
            <v>57</v>
          </cell>
          <cell r="AT121" t="str">
            <v>2.10.17</v>
          </cell>
          <cell r="AU121" t="str">
            <v>Резерв</v>
          </cell>
          <cell r="AV121">
            <v>557</v>
          </cell>
          <cell r="AW121">
            <v>1</v>
          </cell>
        </row>
        <row r="122">
          <cell r="B122" t="str">
            <v>Межрегиональная энергосбытовая компания, ООО</v>
          </cell>
          <cell r="C122">
            <v>50</v>
          </cell>
          <cell r="AT122" t="str">
            <v>2.10.17.1</v>
          </cell>
          <cell r="AU122" t="str">
            <v>Резерв по административно-управленческим расходам</v>
          </cell>
          <cell r="AV122">
            <v>558</v>
          </cell>
        </row>
        <row r="123">
          <cell r="B123" t="str">
            <v>Мерол Трейдинг Лимитед</v>
          </cell>
          <cell r="C123">
            <v>346</v>
          </cell>
          <cell r="AT123" t="str">
            <v>2.10.2</v>
          </cell>
          <cell r="AU123" t="str">
            <v>Оплата услуг аутсорсинговых компаний</v>
          </cell>
          <cell r="AV123">
            <v>461</v>
          </cell>
          <cell r="AW123">
            <v>1</v>
          </cell>
        </row>
        <row r="124">
          <cell r="B124" t="str">
            <v>МОО "Институт проблем РР"</v>
          </cell>
          <cell r="C124">
            <v>348</v>
          </cell>
          <cell r="AT124" t="str">
            <v>2.10.2.1</v>
          </cell>
          <cell r="AU124" t="str">
            <v>оплата услуг по ведению бухгалтерского, налогового и др. учета</v>
          </cell>
          <cell r="AV124">
            <v>462</v>
          </cell>
        </row>
        <row r="125">
          <cell r="B125" t="str">
            <v>М-Регион, ООО</v>
          </cell>
          <cell r="C125">
            <v>78</v>
          </cell>
          <cell r="AT125" t="str">
            <v>2.10.2.2</v>
          </cell>
          <cell r="AU125" t="str">
            <v>оплата ИТ услуг</v>
          </cell>
          <cell r="AV125">
            <v>463</v>
          </cell>
        </row>
        <row r="126">
          <cell r="B126" t="str">
            <v>МСС</v>
          </cell>
          <cell r="C126">
            <v>349</v>
          </cell>
          <cell r="AT126" t="str">
            <v>2.10.2.3</v>
          </cell>
          <cell r="AU126" t="str">
            <v>оплата АХО услуг</v>
          </cell>
          <cell r="AV126">
            <v>464</v>
          </cell>
        </row>
        <row r="127">
          <cell r="B127" t="str">
            <v>Надвоицкая энергетическая компания, ООО</v>
          </cell>
          <cell r="C127">
            <v>161</v>
          </cell>
          <cell r="AT127" t="str">
            <v>2.10.2.4</v>
          </cell>
          <cell r="AU127" t="str">
            <v>оплата прочих услуг по аутсорсингу</v>
          </cell>
          <cell r="AV127">
            <v>465</v>
          </cell>
        </row>
        <row r="128">
          <cell r="B128" t="str">
            <v>Наяда</v>
          </cell>
          <cell r="C128">
            <v>350</v>
          </cell>
          <cell r="AT128" t="str">
            <v>2.10.3</v>
          </cell>
          <cell r="AU128" t="str">
            <v>Выплаты персоналу</v>
          </cell>
          <cell r="AV128">
            <v>466</v>
          </cell>
          <cell r="AW128">
            <v>1</v>
          </cell>
        </row>
        <row r="129">
          <cell r="B129" t="str">
            <v>Невьянскменжрайгаз, ОАО</v>
          </cell>
          <cell r="C129">
            <v>219</v>
          </cell>
          <cell r="AT129" t="str">
            <v>2.10.3.1</v>
          </cell>
          <cell r="AU129" t="str">
            <v>Оклад NET</v>
          </cell>
          <cell r="AV129">
            <v>467</v>
          </cell>
        </row>
        <row r="130">
          <cell r="B130" t="str">
            <v>Нижегородские КС, ОАО</v>
          </cell>
          <cell r="C130">
            <v>136</v>
          </cell>
          <cell r="AT130" t="str">
            <v>2.10.3.2</v>
          </cell>
          <cell r="AU130" t="str">
            <v>Премия NET</v>
          </cell>
          <cell r="AV130">
            <v>468</v>
          </cell>
        </row>
        <row r="131">
          <cell r="B131" t="str">
            <v>Нижний Тагилмежрайгаз, ОАО</v>
          </cell>
          <cell r="C131">
            <v>222</v>
          </cell>
          <cell r="AT131" t="str">
            <v>2.10.3.3</v>
          </cell>
          <cell r="AU131" t="str">
            <v>Бонусы</v>
          </cell>
          <cell r="AV131">
            <v>469</v>
          </cell>
        </row>
        <row r="132">
          <cell r="B132" t="str">
            <v>НИИТЭХИМ</v>
          </cell>
          <cell r="C132">
            <v>351</v>
          </cell>
          <cell r="AT132" t="str">
            <v>2.10.3.4</v>
          </cell>
          <cell r="AU132" t="str">
            <v>НДФЛ</v>
          </cell>
          <cell r="AV132">
            <v>470</v>
          </cell>
        </row>
        <row r="133">
          <cell r="B133" t="str">
            <v>Новейшие ТехнологииОАО</v>
          </cell>
          <cell r="C133">
            <v>143</v>
          </cell>
          <cell r="AT133" t="str">
            <v>2.10.3.5</v>
          </cell>
          <cell r="AU133" t="str">
            <v>ЕСН</v>
          </cell>
          <cell r="AV133">
            <v>471</v>
          </cell>
        </row>
        <row r="134">
          <cell r="B134" t="str">
            <v>Ноябрьскгаздобыча</v>
          </cell>
          <cell r="C134">
            <v>352</v>
          </cell>
          <cell r="AT134" t="str">
            <v>2.10.3.6</v>
          </cell>
          <cell r="AU134" t="str">
            <v>Прочие выплаты персоналу</v>
          </cell>
          <cell r="AV134">
            <v>775</v>
          </cell>
        </row>
        <row r="135">
          <cell r="B135" t="str">
            <v>Ноябрьскэлектросетьстрой, ОАО</v>
          </cell>
          <cell r="C135">
            <v>176</v>
          </cell>
          <cell r="AT135" t="str">
            <v>2.10.3.7</v>
          </cell>
          <cell r="AU135" t="str">
            <v>ДМС</v>
          </cell>
          <cell r="AV135">
            <v>472</v>
          </cell>
        </row>
        <row r="136">
          <cell r="B136" t="str">
            <v>Объединенная лизинговая компания, ООО</v>
          </cell>
          <cell r="C136">
            <v>276</v>
          </cell>
          <cell r="AT136" t="str">
            <v>2.10.4</v>
          </cell>
          <cell r="AU136" t="str">
            <v>Расходы на HR</v>
          </cell>
          <cell r="AV136">
            <v>473</v>
          </cell>
          <cell r="AW136">
            <v>1</v>
          </cell>
        </row>
        <row r="137">
          <cell r="B137" t="str">
            <v>Объединенная промышленная редакция</v>
          </cell>
          <cell r="C137">
            <v>353</v>
          </cell>
          <cell r="AT137" t="str">
            <v>2.10.4.1</v>
          </cell>
          <cell r="AU137" t="str">
            <v>Подбор персонала</v>
          </cell>
          <cell r="AV137">
            <v>474</v>
          </cell>
        </row>
        <row r="138">
          <cell r="B138" t="str">
            <v>ОЛК (Энергетика), ООО</v>
          </cell>
          <cell r="C138">
            <v>277</v>
          </cell>
          <cell r="AT138" t="str">
            <v>2.10.4.2</v>
          </cell>
          <cell r="AU138" t="str">
            <v>Расходы на развитие персонала</v>
          </cell>
          <cell r="AV138">
            <v>475</v>
          </cell>
        </row>
        <row r="139">
          <cell r="B139" t="str">
            <v>ООО"Ихаус"</v>
          </cell>
          <cell r="C139">
            <v>354</v>
          </cell>
          <cell r="AT139" t="str">
            <v>2.10.4.3</v>
          </cell>
          <cell r="AU139" t="str">
            <v>Корпоративные программы (спортивные и общекорпоративные мероприятия)</v>
          </cell>
          <cell r="AV139">
            <v>476</v>
          </cell>
        </row>
        <row r="140">
          <cell r="B140" t="str">
            <v>Оптима, ЗАО</v>
          </cell>
          <cell r="C140">
            <v>12</v>
          </cell>
          <cell r="AT140" t="str">
            <v>2.10.4.4</v>
          </cell>
          <cell r="AU140" t="str">
            <v>Прочие выплаты на HR</v>
          </cell>
          <cell r="AV140">
            <v>747</v>
          </cell>
        </row>
        <row r="141">
          <cell r="B141" t="str">
            <v>Оренбургские КС, ОАО</v>
          </cell>
          <cell r="C141">
            <v>137</v>
          </cell>
          <cell r="AT141" t="str">
            <v>2.10.5</v>
          </cell>
          <cell r="AU141" t="str">
            <v>Командировочные</v>
          </cell>
          <cell r="AV141">
            <v>477</v>
          </cell>
          <cell r="AW141">
            <v>1</v>
          </cell>
        </row>
        <row r="142">
          <cell r="B142" t="str">
            <v>Отделение по ЗАО УФК по г. Москве (ФГУ ФИПС</v>
          </cell>
          <cell r="C142">
            <v>355</v>
          </cell>
          <cell r="AT142" t="str">
            <v>2.10.5.1</v>
          </cell>
          <cell r="AU142" t="str">
            <v>Билеты</v>
          </cell>
          <cell r="AV142">
            <v>478</v>
          </cell>
        </row>
        <row r="143">
          <cell r="B143" t="str">
            <v>Паритет</v>
          </cell>
          <cell r="C143">
            <v>356</v>
          </cell>
          <cell r="AT143" t="str">
            <v>2.10.5.2</v>
          </cell>
          <cell r="AU143" t="str">
            <v>Суточные</v>
          </cell>
          <cell r="AV143">
            <v>479</v>
          </cell>
        </row>
        <row r="144">
          <cell r="B144" t="str">
            <v>Пен Клуб</v>
          </cell>
          <cell r="C144">
            <v>357</v>
          </cell>
          <cell r="AT144" t="str">
            <v>2.10.5.3</v>
          </cell>
          <cell r="AU144" t="str">
            <v>Проживание</v>
          </cell>
          <cell r="AV144">
            <v>480</v>
          </cell>
        </row>
        <row r="145">
          <cell r="B145" t="str">
            <v>Первоуральскгаз, ОАО</v>
          </cell>
          <cell r="C145">
            <v>194</v>
          </cell>
          <cell r="AT145" t="str">
            <v>2.10.6</v>
          </cell>
          <cell r="AU145" t="str">
            <v>Представительские</v>
          </cell>
          <cell r="AV145">
            <v>481</v>
          </cell>
          <cell r="AW145">
            <v>1</v>
          </cell>
        </row>
        <row r="146">
          <cell r="B146" t="str">
            <v>Передовые технологии, ООО</v>
          </cell>
          <cell r="C146">
            <v>24</v>
          </cell>
          <cell r="AT146" t="str">
            <v>2.10.6.1</v>
          </cell>
          <cell r="AU146" t="str">
            <v>Представительские расходы</v>
          </cell>
          <cell r="AV146">
            <v>482</v>
          </cell>
        </row>
        <row r="147">
          <cell r="B147" t="str">
            <v>Пермская Теплоэнергетическая Компания, ЗАО</v>
          </cell>
          <cell r="C147">
            <v>156</v>
          </cell>
          <cell r="AT147" t="str">
            <v>2.10.7</v>
          </cell>
          <cell r="AU147" t="str">
            <v>Расходы на ИТ и связь</v>
          </cell>
          <cell r="AV147">
            <v>483</v>
          </cell>
          <cell r="AW147">
            <v>1</v>
          </cell>
        </row>
        <row r="148">
          <cell r="B148" t="str">
            <v>Пермские КС, ОАО</v>
          </cell>
          <cell r="C148">
            <v>139</v>
          </cell>
          <cell r="AT148" t="str">
            <v>2.10.7.1</v>
          </cell>
          <cell r="AU148" t="str">
            <v>Мобильная связь</v>
          </cell>
          <cell r="AV148">
            <v>484</v>
          </cell>
        </row>
        <row r="149">
          <cell r="B149" t="str">
            <v>ПермЭнергоКомплекс, ООО</v>
          </cell>
          <cell r="C149">
            <v>73</v>
          </cell>
          <cell r="AT149" t="str">
            <v>2.10.7.10</v>
          </cell>
          <cell r="AU149" t="str">
            <v>Интернет</v>
          </cell>
          <cell r="AV149">
            <v>493</v>
          </cell>
        </row>
        <row r="150">
          <cell r="B150" t="str">
            <v>Петрозаводские коммунальные системы, ОАО</v>
          </cell>
          <cell r="C150">
            <v>107</v>
          </cell>
          <cell r="AT150" t="str">
            <v>2.10.7.11</v>
          </cell>
          <cell r="AU150" t="str">
            <v>Почтово-телеграфные расходы</v>
          </cell>
          <cell r="AV150">
            <v>494</v>
          </cell>
        </row>
        <row r="151">
          <cell r="B151" t="str">
            <v>Полевскоймежрайгаз, ОАО</v>
          </cell>
          <cell r="C151">
            <v>223</v>
          </cell>
          <cell r="AT151" t="str">
            <v>2.10.7.12</v>
          </cell>
          <cell r="AU151" t="str">
            <v>Прочие расходы на ИТ</v>
          </cell>
          <cell r="AV151">
            <v>495</v>
          </cell>
        </row>
        <row r="152">
          <cell r="B152" t="str">
            <v>ПОЛЕТ-ХРОНОС</v>
          </cell>
          <cell r="C152">
            <v>359</v>
          </cell>
          <cell r="AT152" t="str">
            <v>2.10.7.2</v>
          </cell>
          <cell r="AU152" t="str">
            <v>Приобретение компьютеров, оргтехники, средств связи (не амортизируемых)</v>
          </cell>
          <cell r="AV152">
            <v>485</v>
          </cell>
        </row>
        <row r="153">
          <cell r="B153" t="str">
            <v>Правовед</v>
          </cell>
          <cell r="C153">
            <v>360</v>
          </cell>
          <cell r="AT153" t="str">
            <v>2.10.7.3</v>
          </cell>
          <cell r="AU153" t="str">
            <v>Амортизация ОС и НМА (ИТ)</v>
          </cell>
          <cell r="AV153">
            <v>486</v>
          </cell>
        </row>
        <row r="154">
          <cell r="B154" t="str">
            <v>Продалить</v>
          </cell>
          <cell r="C154">
            <v>361</v>
          </cell>
          <cell r="AT154" t="str">
            <v>2.10.7.4</v>
          </cell>
          <cell r="AU154" t="str">
            <v>Аренда ОС и НМА (ИТ)</v>
          </cell>
          <cell r="AV154">
            <v>487</v>
          </cell>
        </row>
        <row r="155">
          <cell r="B155" t="str">
            <v>Производственно-технический Департамент</v>
          </cell>
          <cell r="C155">
            <v>92</v>
          </cell>
          <cell r="AT155" t="str">
            <v>2.10.7.5</v>
          </cell>
          <cell r="AU155" t="str">
            <v>Лизинг ОС и НМА (ИТ)</v>
          </cell>
          <cell r="AV155">
            <v>488</v>
          </cell>
        </row>
        <row r="156">
          <cell r="B156" t="str">
            <v>Профессиональный центр оценк и</v>
          </cell>
          <cell r="C156">
            <v>362</v>
          </cell>
          <cell r="AT156" t="str">
            <v>2.10.7.6</v>
          </cell>
          <cell r="AU156" t="str">
            <v>Информационные услуги</v>
          </cell>
          <cell r="AV156">
            <v>489</v>
          </cell>
        </row>
        <row r="157">
          <cell r="B157" t="str">
            <v>Ревдагазсервис, ОАО</v>
          </cell>
          <cell r="C157">
            <v>207</v>
          </cell>
          <cell r="AT157" t="str">
            <v>2.10.7.7</v>
          </cell>
          <cell r="AU157" t="str">
            <v>Расходные материалы (ИТ)</v>
          </cell>
          <cell r="AV157">
            <v>490</v>
          </cell>
        </row>
        <row r="158">
          <cell r="B158" t="str">
            <v>Региональная управляющая компания Дом-Прикамье" (г.Пермь), ООО</v>
          </cell>
          <cell r="C158">
            <v>170</v>
          </cell>
          <cell r="AT158" t="str">
            <v>2.10.7.8</v>
          </cell>
          <cell r="AU158" t="str">
            <v>Ремонт и эксплуатация (ИТ)</v>
          </cell>
          <cell r="AV158">
            <v>491</v>
          </cell>
        </row>
        <row r="159">
          <cell r="B159" t="str">
            <v>Региональная управляющая компания УльяновскДомСервиc, ООО</v>
          </cell>
          <cell r="C159">
            <v>169</v>
          </cell>
          <cell r="AT159" t="str">
            <v>2.10.7.9</v>
          </cell>
          <cell r="AU159" t="str">
            <v>Связь</v>
          </cell>
          <cell r="AV159">
            <v>492</v>
          </cell>
        </row>
        <row r="160">
          <cell r="B160" t="str">
            <v>Редакция газеты "Звезда"</v>
          </cell>
          <cell r="C160">
            <v>364</v>
          </cell>
          <cell r="AT160" t="str">
            <v>2.10.8</v>
          </cell>
          <cell r="AU160" t="str">
            <v>Содержание помещений</v>
          </cell>
          <cell r="AV160">
            <v>496</v>
          </cell>
          <cell r="AW160">
            <v>1</v>
          </cell>
        </row>
        <row r="161">
          <cell r="B161" t="str">
            <v>РКС Инвест, ОАО</v>
          </cell>
          <cell r="C161">
            <v>130</v>
          </cell>
          <cell r="AT161" t="str">
            <v>2.10.8.1</v>
          </cell>
          <cell r="AU161" t="str">
            <v>Приобретение мебели, офис. оборудования (не амортизируемого)</v>
          </cell>
          <cell r="AV161">
            <v>497</v>
          </cell>
        </row>
        <row r="162">
          <cell r="B162" t="str">
            <v>РКС, ОАО</v>
          </cell>
          <cell r="C162">
            <v>289</v>
          </cell>
          <cell r="AT162" t="str">
            <v>2.10.8.10</v>
          </cell>
          <cell r="AU162" t="str">
            <v>Охрана</v>
          </cell>
          <cell r="AV162">
            <v>510</v>
          </cell>
        </row>
        <row r="163">
          <cell r="B163" t="str">
            <v>РКС-Светодизайн, ООО</v>
          </cell>
          <cell r="C163">
            <v>129</v>
          </cell>
          <cell r="AT163" t="str">
            <v>2.10.8.11</v>
          </cell>
          <cell r="AU163" t="str">
            <v>Прочие хоз. расходы</v>
          </cell>
          <cell r="AV163">
            <v>511</v>
          </cell>
          <cell r="AW163">
            <v>1</v>
          </cell>
        </row>
        <row r="164">
          <cell r="B164" t="str">
            <v>Росинка-2</v>
          </cell>
          <cell r="C164">
            <v>366</v>
          </cell>
          <cell r="AT164" t="str">
            <v>2.10.8.11.1</v>
          </cell>
          <cell r="AU164" t="str">
            <v>Уборка офисов</v>
          </cell>
          <cell r="AV164">
            <v>512</v>
          </cell>
        </row>
        <row r="165">
          <cell r="B165" t="str">
            <v>Ростовводоканал, ОАО</v>
          </cell>
          <cell r="C165">
            <v>148</v>
          </cell>
          <cell r="AT165" t="str">
            <v>2.10.8.11.2</v>
          </cell>
          <cell r="AU165" t="str">
            <v>Оформление и обустройство офисов</v>
          </cell>
          <cell r="AV165">
            <v>513</v>
          </cell>
        </row>
        <row r="166">
          <cell r="B166" t="str">
            <v>Роял-Консалт, ООО</v>
          </cell>
          <cell r="C166">
            <v>11</v>
          </cell>
          <cell r="AT166" t="str">
            <v>2.10.8.11.3</v>
          </cell>
          <cell r="AU166" t="str">
            <v>Прочие хоз.расходы</v>
          </cell>
          <cell r="AV166">
            <v>514</v>
          </cell>
        </row>
        <row r="167">
          <cell r="B167" t="str">
            <v>РСК(Региональная сетевая компания), ОАО</v>
          </cell>
          <cell r="C167">
            <v>150</v>
          </cell>
          <cell r="AT167" t="str">
            <v>2.10.8.11.4</v>
          </cell>
          <cell r="AU167" t="str">
            <v>Покупка воды в офис</v>
          </cell>
          <cell r="AV167">
            <v>750</v>
          </cell>
        </row>
        <row r="168">
          <cell r="B168" t="str">
            <v>РТК, ООО</v>
          </cell>
          <cell r="C168">
            <v>153</v>
          </cell>
          <cell r="AT168" t="str">
            <v>2.10.8.2</v>
          </cell>
          <cell r="AU168" t="str">
            <v>Амортизация ОС (АХО)</v>
          </cell>
          <cell r="AV168">
            <v>498</v>
          </cell>
        </row>
        <row r="169">
          <cell r="B169" t="str">
            <v>Рубин, ОАО</v>
          </cell>
          <cell r="C169">
            <v>43</v>
          </cell>
          <cell r="AT169" t="str">
            <v>2.10.8.3</v>
          </cell>
          <cell r="AU169" t="str">
            <v>Аренда ОС (АХО)</v>
          </cell>
          <cell r="AV169">
            <v>499</v>
          </cell>
          <cell r="AW169">
            <v>1</v>
          </cell>
        </row>
        <row r="170">
          <cell r="B170" t="str">
            <v>РусМедиаГрупп</v>
          </cell>
          <cell r="C170">
            <v>367</v>
          </cell>
          <cell r="AT170" t="str">
            <v>2.10.8.3.1</v>
          </cell>
          <cell r="AU170" t="str">
            <v>Аренда ОС</v>
          </cell>
          <cell r="AV170">
            <v>500</v>
          </cell>
        </row>
        <row r="171">
          <cell r="B171" t="str">
            <v>Рязанские КС, ОАО</v>
          </cell>
          <cell r="C171">
            <v>140</v>
          </cell>
          <cell r="AT171" t="str">
            <v>2.10.8.3.2</v>
          </cell>
          <cell r="AU171" t="str">
            <v>Аренда квартиры</v>
          </cell>
          <cell r="AV171">
            <v>501</v>
          </cell>
        </row>
        <row r="172">
          <cell r="B172" t="str">
            <v>Сайменсгруп</v>
          </cell>
          <cell r="C172">
            <v>368</v>
          </cell>
          <cell r="AT172" t="str">
            <v>2.10.8.4</v>
          </cell>
          <cell r="AU172" t="str">
            <v>Лизинг ОС (АХО)</v>
          </cell>
          <cell r="AV172">
            <v>502</v>
          </cell>
        </row>
        <row r="173">
          <cell r="B173" t="str">
            <v>Самарские КС, ОАО</v>
          </cell>
          <cell r="C173">
            <v>138</v>
          </cell>
          <cell r="AT173" t="str">
            <v>2.10.8.5</v>
          </cell>
          <cell r="AU173" t="str">
            <v>Ремонт и эксплуатация зданий и помещений</v>
          </cell>
          <cell r="AV173">
            <v>503</v>
          </cell>
        </row>
        <row r="174">
          <cell r="B174" t="str">
            <v>Санкт-Петербуржские  коммунальные системы, ОАО</v>
          </cell>
          <cell r="C174">
            <v>122</v>
          </cell>
          <cell r="AT174" t="str">
            <v>2.10.8.6</v>
          </cell>
          <cell r="AU174" t="str">
            <v>Ремонт мебели, бытовой техники и пр.</v>
          </cell>
          <cell r="AV174">
            <v>504</v>
          </cell>
          <cell r="AW174">
            <v>1</v>
          </cell>
        </row>
        <row r="175">
          <cell r="B175" t="str">
            <v>Саратовские КС, ОАО</v>
          </cell>
          <cell r="C175">
            <v>141</v>
          </cell>
          <cell r="AT175" t="str">
            <v>2.10.8.6.1</v>
          </cell>
          <cell r="AU175" t="str">
            <v>Ремонт мебели</v>
          </cell>
          <cell r="AV175">
            <v>505</v>
          </cell>
        </row>
        <row r="176">
          <cell r="B176" t="str">
            <v>Свердл Обл Агенство полит.инф</v>
          </cell>
          <cell r="C176">
            <v>369</v>
          </cell>
          <cell r="AT176" t="str">
            <v>2.10.8.6.2</v>
          </cell>
          <cell r="AU176" t="str">
            <v>Ремонт бытовой техники</v>
          </cell>
          <cell r="AV176">
            <v>506</v>
          </cell>
        </row>
        <row r="177">
          <cell r="B177" t="str">
            <v>Свердловские коммунальные системы, ОАО</v>
          </cell>
          <cell r="C177">
            <v>108</v>
          </cell>
          <cell r="AT177" t="str">
            <v>2.10.8.7</v>
          </cell>
          <cell r="AU177" t="str">
            <v>Страхование ОС</v>
          </cell>
          <cell r="AV177">
            <v>507</v>
          </cell>
        </row>
        <row r="178">
          <cell r="B178" t="str">
            <v>Свердловскоблгаз,ОАО</v>
          </cell>
          <cell r="C178">
            <v>206</v>
          </cell>
          <cell r="AT178" t="str">
            <v>2.10.8.8</v>
          </cell>
          <cell r="AU178" t="str">
            <v>Канцтовары</v>
          </cell>
          <cell r="AV178">
            <v>508</v>
          </cell>
        </row>
        <row r="179">
          <cell r="B179" t="str">
            <v>СВЭКО(Свердловская энергетическая компания), ЗАО</v>
          </cell>
          <cell r="C179">
            <v>69</v>
          </cell>
          <cell r="AT179" t="str">
            <v>2.10.8.9</v>
          </cell>
          <cell r="AU179" t="str">
            <v>Литература</v>
          </cell>
          <cell r="AV179">
            <v>509</v>
          </cell>
        </row>
        <row r="180">
          <cell r="B180" t="str">
            <v>СГ-Авто, ООО</v>
          </cell>
          <cell r="C180">
            <v>188</v>
          </cell>
          <cell r="AT180" t="str">
            <v>2.10.9</v>
          </cell>
          <cell r="AU180" t="str">
            <v>Транспорт</v>
          </cell>
          <cell r="AV180">
            <v>515</v>
          </cell>
          <cell r="AW180">
            <v>1</v>
          </cell>
        </row>
        <row r="181">
          <cell r="B181" t="str">
            <v>СГ-Авто-ВСК, ООО</v>
          </cell>
          <cell r="C181">
            <v>197</v>
          </cell>
          <cell r="AT181" t="str">
            <v>2.10.9.1</v>
          </cell>
          <cell r="AU181" t="str">
            <v>Амортизация а/м</v>
          </cell>
          <cell r="AV181">
            <v>516</v>
          </cell>
        </row>
        <row r="182">
          <cell r="B182" t="str">
            <v>СГ-Инвест. ОАО</v>
          </cell>
          <cell r="C182">
            <v>193</v>
          </cell>
          <cell r="AT182" t="str">
            <v>2.10.9.2</v>
          </cell>
          <cell r="AU182" t="str">
            <v>Аренда а/м, субаренда а/м</v>
          </cell>
          <cell r="AV182">
            <v>517</v>
          </cell>
          <cell r="AW182">
            <v>1</v>
          </cell>
        </row>
        <row r="183">
          <cell r="B183" t="str">
            <v>СГ-Трейд, ООО</v>
          </cell>
          <cell r="C183">
            <v>189</v>
          </cell>
          <cell r="AT183" t="str">
            <v>2.10.9.2.1</v>
          </cell>
          <cell r="AU183" t="str">
            <v>аренда а/м, субаренда а/м</v>
          </cell>
          <cell r="AV183">
            <v>518</v>
          </cell>
        </row>
        <row r="184">
          <cell r="B184" t="str">
            <v>СГ-Трейд, ООО (Москва)</v>
          </cell>
          <cell r="C184">
            <v>186</v>
          </cell>
          <cell r="AT184" t="str">
            <v>2.10.9.2.2</v>
          </cell>
          <cell r="AU184" t="str">
            <v>аренда автостоянки</v>
          </cell>
          <cell r="AV184">
            <v>519</v>
          </cell>
        </row>
        <row r="185">
          <cell r="B185" t="str">
            <v>Северный морской путь</v>
          </cell>
          <cell r="C185">
            <v>370</v>
          </cell>
          <cell r="AT185" t="str">
            <v>2.10.9.3</v>
          </cell>
          <cell r="AU185" t="str">
            <v>Лизинг а/м, сублизинг а/м</v>
          </cell>
          <cell r="AV185">
            <v>520</v>
          </cell>
        </row>
        <row r="186">
          <cell r="B186" t="str">
            <v>Северный регион, ООО</v>
          </cell>
          <cell r="C186">
            <v>42</v>
          </cell>
          <cell r="AT186" t="str">
            <v>2.10.9.4</v>
          </cell>
          <cell r="AU186" t="str">
            <v>Ремонт и эксплуатация а/м</v>
          </cell>
          <cell r="AV186">
            <v>521</v>
          </cell>
        </row>
        <row r="187">
          <cell r="B187" t="str">
            <v>Серовмежрайгаз, ОАО</v>
          </cell>
          <cell r="C187">
            <v>217</v>
          </cell>
          <cell r="AT187" t="str">
            <v>2.10.9.5</v>
          </cell>
          <cell r="AU187" t="str">
            <v>ГСМ</v>
          </cell>
          <cell r="AV187">
            <v>522</v>
          </cell>
        </row>
        <row r="188">
          <cell r="B188" t="str">
            <v>СибирьГазСервис, ОАО</v>
          </cell>
          <cell r="C188">
            <v>199</v>
          </cell>
          <cell r="AT188" t="str">
            <v>2.10.9.6</v>
          </cell>
          <cell r="AU188" t="str">
            <v>Страхование а/м</v>
          </cell>
          <cell r="AV188">
            <v>523</v>
          </cell>
        </row>
        <row r="189">
          <cell r="B189" t="str">
            <v>Сибэлектросетьстрой</v>
          </cell>
          <cell r="C189">
            <v>371</v>
          </cell>
          <cell r="AT189" t="str">
            <v>2.10.9.7</v>
          </cell>
          <cell r="AU189" t="str">
            <v>Прочие расходы на транспорт</v>
          </cell>
          <cell r="AV189">
            <v>524</v>
          </cell>
        </row>
        <row r="190">
          <cell r="B190" t="str">
            <v>Сибэлектросетьстрой, ОАО</v>
          </cell>
          <cell r="C190">
            <v>175</v>
          </cell>
          <cell r="AT190" t="str">
            <v>2.2</v>
          </cell>
          <cell r="AU190" t="str">
            <v>Товары для перепродажи</v>
          </cell>
          <cell r="AV190">
            <v>353</v>
          </cell>
          <cell r="AW190">
            <v>1</v>
          </cell>
        </row>
        <row r="191">
          <cell r="B191" t="str">
            <v>Ситиком</v>
          </cell>
          <cell r="C191">
            <v>372</v>
          </cell>
          <cell r="AT191" t="str">
            <v>2.2.1</v>
          </cell>
          <cell r="AU191" t="str">
            <v>мазут</v>
          </cell>
          <cell r="AV191">
            <v>354</v>
          </cell>
        </row>
        <row r="192">
          <cell r="B192" t="str">
            <v>Смоленские КС, ОАО</v>
          </cell>
          <cell r="C192">
            <v>142</v>
          </cell>
          <cell r="AT192" t="str">
            <v>2.2.2</v>
          </cell>
          <cell r="AU192" t="str">
            <v>уголь</v>
          </cell>
          <cell r="AV192">
            <v>355</v>
          </cell>
        </row>
        <row r="193">
          <cell r="B193" t="str">
            <v>СофтИнформКомплект</v>
          </cell>
          <cell r="C193">
            <v>374</v>
          </cell>
          <cell r="AT193" t="str">
            <v>2.2.3</v>
          </cell>
          <cell r="AU193" t="str">
            <v>ТМЦ</v>
          </cell>
          <cell r="AV193">
            <v>356</v>
          </cell>
        </row>
        <row r="194">
          <cell r="B194" t="str">
            <v>Социальная ответственность, ООО</v>
          </cell>
          <cell r="C194">
            <v>10</v>
          </cell>
          <cell r="AT194" t="str">
            <v>2.2.4</v>
          </cell>
          <cell r="AU194" t="str">
            <v>газ</v>
          </cell>
          <cell r="AV194">
            <v>357</v>
          </cell>
          <cell r="AW194">
            <v>1</v>
          </cell>
        </row>
        <row r="195">
          <cell r="B195" t="str">
            <v>Среднерусский банк Сбербанка России (Операционное</v>
          </cell>
          <cell r="C195">
            <v>375</v>
          </cell>
          <cell r="AT195" t="str">
            <v>2.2.4.1</v>
          </cell>
          <cell r="AU195" t="str">
            <v>сжиженный газ</v>
          </cell>
          <cell r="AV195">
            <v>358</v>
          </cell>
        </row>
        <row r="196">
          <cell r="B196" t="str">
            <v>Среднеуральская газовая компания, ООО</v>
          </cell>
          <cell r="C196">
            <v>20</v>
          </cell>
          <cell r="AT196" t="str">
            <v>2.2.4.2</v>
          </cell>
          <cell r="AU196" t="str">
            <v>природный газ</v>
          </cell>
          <cell r="AV196">
            <v>359</v>
          </cell>
        </row>
        <row r="197">
          <cell r="B197" t="str">
            <v>Сток-Экспресс, ООО</v>
          </cell>
          <cell r="C197">
            <v>9</v>
          </cell>
          <cell r="AT197" t="str">
            <v>2.2.5</v>
          </cell>
          <cell r="AU197" t="str">
            <v>Электроэнергия</v>
          </cell>
          <cell r="AV197">
            <v>360</v>
          </cell>
        </row>
        <row r="198">
          <cell r="B198" t="str">
            <v>Стратегические бизнес-системы, ООО</v>
          </cell>
          <cell r="C198">
            <v>280</v>
          </cell>
          <cell r="AT198" t="str">
            <v>2.2.6</v>
          </cell>
          <cell r="AU198" t="str">
            <v>прочие</v>
          </cell>
          <cell r="AV198">
            <v>361</v>
          </cell>
        </row>
        <row r="199">
          <cell r="B199" t="str">
            <v>Стройгазсервис, ООО</v>
          </cell>
          <cell r="C199">
            <v>212</v>
          </cell>
          <cell r="AT199" t="str">
            <v>2.3</v>
          </cell>
          <cell r="AU199" t="str">
            <v>Услуги производственного характера, всего</v>
          </cell>
          <cell r="AV199">
            <v>362</v>
          </cell>
          <cell r="AW199">
            <v>1</v>
          </cell>
        </row>
        <row r="200">
          <cell r="B200" t="str">
            <v>Стройтехресурс, ЗАО</v>
          </cell>
          <cell r="C200">
            <v>6</v>
          </cell>
          <cell r="AT200" t="str">
            <v>2.3.1</v>
          </cell>
          <cell r="AU200" t="str">
            <v>Услуги по ремонту оборудования, зданий и сооружений</v>
          </cell>
          <cell r="AV200">
            <v>363</v>
          </cell>
        </row>
        <row r="201">
          <cell r="B201" t="str">
            <v>СтройТрансСофт</v>
          </cell>
          <cell r="C201">
            <v>376</v>
          </cell>
          <cell r="AT201" t="str">
            <v>2.3.2</v>
          </cell>
          <cell r="AU201" t="str">
            <v>Услуги по эксплуатации оборудования, зданий и сооружений</v>
          </cell>
          <cell r="AV201">
            <v>364</v>
          </cell>
        </row>
        <row r="202">
          <cell r="B202" t="str">
            <v>Тагилгазкомплект, ООО</v>
          </cell>
          <cell r="C202">
            <v>213</v>
          </cell>
          <cell r="AT202" t="str">
            <v>2.3.3</v>
          </cell>
          <cell r="AU202" t="str">
            <v>Транспортные услуги</v>
          </cell>
          <cell r="AV202">
            <v>365</v>
          </cell>
        </row>
        <row r="203">
          <cell r="B203" t="str">
            <v>ТАЙМ-ЛАГ</v>
          </cell>
          <cell r="C203">
            <v>377</v>
          </cell>
          <cell r="AT203" t="str">
            <v>2.3.4</v>
          </cell>
          <cell r="AU203" t="str">
            <v>Услуги сторонних субподрядных организаций по СМР</v>
          </cell>
          <cell r="AV203">
            <v>366</v>
          </cell>
        </row>
        <row r="204">
          <cell r="B204" t="str">
            <v>Тамбовские коммунальные системы, ОАО</v>
          </cell>
          <cell r="C204">
            <v>109</v>
          </cell>
          <cell r="AT204" t="str">
            <v>2.3.5</v>
          </cell>
          <cell r="AU204" t="str">
            <v>Прочие услуги сторонних организаций</v>
          </cell>
          <cell r="AV204">
            <v>367</v>
          </cell>
        </row>
        <row r="205">
          <cell r="B205" t="str">
            <v>Тверская водопроводная компания, ООО</v>
          </cell>
          <cell r="C205">
            <v>164</v>
          </cell>
          <cell r="AT205" t="str">
            <v>2.3.6</v>
          </cell>
          <cell r="AU205" t="str">
            <v>услуги МУП</v>
          </cell>
          <cell r="AV205">
            <v>368</v>
          </cell>
        </row>
        <row r="206">
          <cell r="B206" t="str">
            <v>Тверская теплоснабжающая компания, ООО</v>
          </cell>
          <cell r="C206">
            <v>165</v>
          </cell>
          <cell r="AT206" t="str">
            <v>2.3.7</v>
          </cell>
          <cell r="AU206" t="str">
            <v>услуги по содержанию и ремонту жилья</v>
          </cell>
          <cell r="AV206">
            <v>369</v>
          </cell>
        </row>
        <row r="207">
          <cell r="B207" t="str">
            <v>Тверские коммунальные системы, ОАО</v>
          </cell>
          <cell r="C207">
            <v>110</v>
          </cell>
          <cell r="AT207" t="str">
            <v>2.3.8</v>
          </cell>
          <cell r="AU207" t="str">
            <v>Услуги по вывозу ТБО</v>
          </cell>
          <cell r="AV207">
            <v>370</v>
          </cell>
        </row>
        <row r="208">
          <cell r="B208" t="str">
            <v>Тверьуправдом, ООО</v>
          </cell>
          <cell r="C208">
            <v>168</v>
          </cell>
          <cell r="AT208" t="str">
            <v>2.3.9</v>
          </cell>
          <cell r="AU208" t="str">
            <v>транспортировка газа (в том числе транзит)</v>
          </cell>
          <cell r="AV208">
            <v>371</v>
          </cell>
        </row>
        <row r="209">
          <cell r="B209" t="str">
            <v>Телемеханик, ООО</v>
          </cell>
          <cell r="C209">
            <v>52</v>
          </cell>
          <cell r="AT209" t="str">
            <v>2.4</v>
          </cell>
          <cell r="AU209" t="str">
            <v>Оплата труда</v>
          </cell>
          <cell r="AV209">
            <v>372</v>
          </cell>
          <cell r="AW209">
            <v>1</v>
          </cell>
        </row>
        <row r="210">
          <cell r="B210" t="str">
            <v>ТЕРРА ООО</v>
          </cell>
          <cell r="C210">
            <v>378</v>
          </cell>
          <cell r="AT210" t="str">
            <v>2.4.1</v>
          </cell>
          <cell r="AU210" t="str">
            <v>Зарплата (оклад + премия)</v>
          </cell>
          <cell r="AV210">
            <v>373</v>
          </cell>
        </row>
        <row r="211">
          <cell r="B211" t="str">
            <v>Терра, ООО</v>
          </cell>
          <cell r="C211">
            <v>18</v>
          </cell>
          <cell r="AT211" t="str">
            <v>2.4.2</v>
          </cell>
          <cell r="AU211" t="str">
            <v>НДФЛ</v>
          </cell>
          <cell r="AV211">
            <v>774</v>
          </cell>
        </row>
        <row r="212">
          <cell r="B212" t="str">
            <v>Технология комфорта, ООО</v>
          </cell>
          <cell r="C212">
            <v>171</v>
          </cell>
          <cell r="AT212" t="str">
            <v>2.5</v>
          </cell>
          <cell r="AU212" t="str">
            <v>Отчисления на оплату труда</v>
          </cell>
          <cell r="AV212">
            <v>773</v>
          </cell>
          <cell r="AW212">
            <v>1</v>
          </cell>
        </row>
        <row r="213">
          <cell r="B213" t="str">
            <v>ТехноЭнергия</v>
          </cell>
          <cell r="C213">
            <v>379</v>
          </cell>
          <cell r="AT213" t="str">
            <v>2.5.1</v>
          </cell>
          <cell r="AU213" t="str">
            <v>ЕСН</v>
          </cell>
          <cell r="AV213">
            <v>374</v>
          </cell>
        </row>
        <row r="214">
          <cell r="B214" t="str">
            <v>Техэксперт, ООО</v>
          </cell>
          <cell r="C214">
            <v>71</v>
          </cell>
          <cell r="AT214" t="str">
            <v>2.6</v>
          </cell>
          <cell r="AU214" t="str">
            <v>Амортизация ОС производственного назначения</v>
          </cell>
          <cell r="AV214">
            <v>768</v>
          </cell>
          <cell r="AW214">
            <v>1</v>
          </cell>
        </row>
        <row r="215">
          <cell r="B215" t="str">
            <v>ТИКС, ОАО</v>
          </cell>
          <cell r="C215">
            <v>284</v>
          </cell>
          <cell r="AT215" t="str">
            <v>2.6.1</v>
          </cell>
          <cell r="AU215" t="str">
            <v>Амортизация зданий/сооружений</v>
          </cell>
          <cell r="AV215">
            <v>375</v>
          </cell>
        </row>
        <row r="216">
          <cell r="B216" t="str">
            <v>Томские коммунальные системы, ОАО</v>
          </cell>
          <cell r="C216">
            <v>111</v>
          </cell>
          <cell r="AT216" t="str">
            <v>2.6.2</v>
          </cell>
          <cell r="AU216" t="str">
            <v>Амортизация транспортных средств</v>
          </cell>
          <cell r="AV216">
            <v>769</v>
          </cell>
        </row>
        <row r="217">
          <cell r="B217" t="str">
            <v>Топ Клин</v>
          </cell>
          <cell r="C217">
            <v>380</v>
          </cell>
          <cell r="AT217" t="str">
            <v>2.6.3</v>
          </cell>
          <cell r="AU217" t="str">
            <v>Амортизация прочих ОС</v>
          </cell>
          <cell r="AV217">
            <v>770</v>
          </cell>
        </row>
        <row r="218">
          <cell r="B218" t="str">
            <v>Трансгазсервис, ООО</v>
          </cell>
          <cell r="C218">
            <v>21</v>
          </cell>
          <cell r="AT218" t="str">
            <v>2.6.4</v>
          </cell>
          <cell r="AU218" t="str">
            <v>Амортизация прочих НМА</v>
          </cell>
          <cell r="AV218">
            <v>771</v>
          </cell>
        </row>
        <row r="219">
          <cell r="B219" t="str">
            <v>Транс-Шоу Тур</v>
          </cell>
          <cell r="C219">
            <v>381</v>
          </cell>
          <cell r="AT219" t="str">
            <v>2.6.5</v>
          </cell>
          <cell r="AU219" t="str">
            <v>Амортизация имущественных комплексов</v>
          </cell>
          <cell r="AV219">
            <v>772</v>
          </cell>
        </row>
        <row r="220">
          <cell r="B220" t="str">
            <v>Трейдсистем, ООО</v>
          </cell>
          <cell r="C220">
            <v>53</v>
          </cell>
          <cell r="AT220" t="str">
            <v>2.7</v>
          </cell>
          <cell r="AU220" t="str">
            <v>Аренда, лизинг ОПФ</v>
          </cell>
          <cell r="AV220">
            <v>376</v>
          </cell>
        </row>
        <row r="221">
          <cell r="B221" t="str">
            <v>Тюменские коммунальные системы, ОАО</v>
          </cell>
          <cell r="C221">
            <v>123</v>
          </cell>
          <cell r="AT221" t="str">
            <v>2.8</v>
          </cell>
          <cell r="AU221" t="str">
            <v>Налоги, относимые на себестоимость</v>
          </cell>
          <cell r="AV221">
            <v>377</v>
          </cell>
          <cell r="AW221">
            <v>1</v>
          </cell>
        </row>
        <row r="222">
          <cell r="B222" t="str">
            <v>Удмуртские коммунальные сиситемы, ОАО</v>
          </cell>
          <cell r="C222">
            <v>112</v>
          </cell>
          <cell r="AT222" t="str">
            <v>2.8.1</v>
          </cell>
          <cell r="AU222" t="str">
            <v>Налог на землю</v>
          </cell>
          <cell r="AV222">
            <v>378</v>
          </cell>
        </row>
        <row r="223">
          <cell r="B223" t="str">
            <v>УниверсалЭкспо, ЗАО</v>
          </cell>
          <cell r="C223">
            <v>5</v>
          </cell>
          <cell r="AT223" t="str">
            <v>2.8.2</v>
          </cell>
          <cell r="AU223" t="str">
            <v>Плата за пользование водными ресурсами</v>
          </cell>
          <cell r="AV223">
            <v>379</v>
          </cell>
        </row>
        <row r="224">
          <cell r="B224" t="str">
            <v>Уникс, ЗАО</v>
          </cell>
          <cell r="C224">
            <v>4</v>
          </cell>
          <cell r="AT224" t="str">
            <v>2.8.3</v>
          </cell>
          <cell r="AU224" t="str">
            <v>Плата за загрязнение окружающей среды</v>
          </cell>
          <cell r="AV224">
            <v>380</v>
          </cell>
        </row>
        <row r="225">
          <cell r="B225" t="str">
            <v>Уорд Хауэл Интернэшнл</v>
          </cell>
          <cell r="C225">
            <v>383</v>
          </cell>
          <cell r="AT225" t="str">
            <v>2.8.4</v>
          </cell>
          <cell r="AU225" t="str">
            <v>Транспортный налог</v>
          </cell>
          <cell r="AV225">
            <v>381</v>
          </cell>
        </row>
        <row r="226">
          <cell r="B226" t="str">
            <v>УралГазСервис, ЗАО</v>
          </cell>
          <cell r="C226">
            <v>221</v>
          </cell>
          <cell r="AT226" t="str">
            <v>2.8.5</v>
          </cell>
          <cell r="AU226" t="str">
            <v>Прочие налоги</v>
          </cell>
          <cell r="AV226">
            <v>382</v>
          </cell>
        </row>
        <row r="227">
          <cell r="B227" t="str">
            <v>Уралгазстрой, ООО</v>
          </cell>
          <cell r="C227">
            <v>209</v>
          </cell>
          <cell r="AT227" t="str">
            <v>2.8.6</v>
          </cell>
          <cell r="AU227" t="str">
            <v>Арендная плата за землю</v>
          </cell>
          <cell r="AV227">
            <v>383</v>
          </cell>
        </row>
        <row r="228">
          <cell r="B228" t="str">
            <v>Уралдомсервис, ООО</v>
          </cell>
          <cell r="C228">
            <v>167</v>
          </cell>
          <cell r="AT228" t="str">
            <v>2.9</v>
          </cell>
          <cell r="AU228" t="str">
            <v>Прочие расходы</v>
          </cell>
          <cell r="AV228">
            <v>384</v>
          </cell>
          <cell r="AW228">
            <v>1</v>
          </cell>
        </row>
        <row r="229">
          <cell r="B229" t="str">
            <v>Уралиндустрия, ООО</v>
          </cell>
          <cell r="C229">
            <v>211</v>
          </cell>
          <cell r="AT229" t="str">
            <v>2.9.1</v>
          </cell>
          <cell r="AU229" t="str">
            <v>Прочие расходы по оплате по договору управления</v>
          </cell>
          <cell r="AV229">
            <v>385</v>
          </cell>
          <cell r="AW229">
            <v>1</v>
          </cell>
        </row>
        <row r="230">
          <cell r="B230" t="str">
            <v>Уралцентр, ЗАО</v>
          </cell>
          <cell r="C230">
            <v>195</v>
          </cell>
          <cell r="AT230" t="str">
            <v>2.9.1.1</v>
          </cell>
          <cell r="AU230" t="str">
            <v>Оплата по договору управления (ПР)</v>
          </cell>
          <cell r="AV230">
            <v>386</v>
          </cell>
        </row>
        <row r="231">
          <cell r="B231" t="str">
            <v>Уральская торгово-промышленная палата</v>
          </cell>
          <cell r="C231">
            <v>384</v>
          </cell>
          <cell r="AT231" t="str">
            <v>2.9.10</v>
          </cell>
          <cell r="AU231" t="str">
            <v>Прочие расходы на юридичесокое и прочее сопровождение деятельности</v>
          </cell>
          <cell r="AV231">
            <v>432</v>
          </cell>
          <cell r="AW231">
            <v>1</v>
          </cell>
        </row>
        <row r="232">
          <cell r="B232" t="str">
            <v>Уральские газовые сети, ОАО</v>
          </cell>
          <cell r="C232">
            <v>192</v>
          </cell>
          <cell r="AT232" t="str">
            <v>2.9.10.1</v>
          </cell>
          <cell r="AU232" t="str">
            <v>Юридические услуги (ПР)</v>
          </cell>
          <cell r="AV232">
            <v>433</v>
          </cell>
        </row>
        <row r="233">
          <cell r="B233" t="str">
            <v>Уральские инфраструктурные технологии, ООО</v>
          </cell>
          <cell r="C233">
            <v>157</v>
          </cell>
          <cell r="AT233" t="str">
            <v>2.9.10.2</v>
          </cell>
          <cell r="AU233" t="str">
            <v>Нотариальные услуги (ПР)</v>
          </cell>
          <cell r="AV233">
            <v>434</v>
          </cell>
        </row>
        <row r="234">
          <cell r="B234" t="str">
            <v>Уралэнергосервис, ООО</v>
          </cell>
          <cell r="C234">
            <v>19</v>
          </cell>
          <cell r="AT234" t="str">
            <v>2.9.10.3</v>
          </cell>
          <cell r="AU234" t="str">
            <v>Депозитарные услуги (ПР)</v>
          </cell>
          <cell r="AV234">
            <v>435</v>
          </cell>
        </row>
        <row r="235">
          <cell r="B235" t="str">
            <v>УТЭК-Владимирcкой области, ЗАО</v>
          </cell>
          <cell r="C235">
            <v>162</v>
          </cell>
          <cell r="AT235" t="str">
            <v>2.9.10.4</v>
          </cell>
          <cell r="AU235" t="str">
            <v>Брокерские услуги (ПР)</v>
          </cell>
          <cell r="AV235">
            <v>436</v>
          </cell>
        </row>
        <row r="236">
          <cell r="B236" t="str">
            <v>Фаворит</v>
          </cell>
          <cell r="C236">
            <v>385</v>
          </cell>
          <cell r="AT236" t="str">
            <v>2.9.10.5</v>
          </cell>
          <cell r="AU236" t="str">
            <v>Услуги регистраторов (ПР)</v>
          </cell>
          <cell r="AV236">
            <v>437</v>
          </cell>
        </row>
        <row r="237">
          <cell r="B237" t="str">
            <v>Федеральный центр продаж, ЗАО</v>
          </cell>
          <cell r="C237">
            <v>44</v>
          </cell>
          <cell r="AT237" t="str">
            <v>2.9.10.6</v>
          </cell>
          <cell r="AU237" t="str">
            <v>Судебные издержки (ПР)</v>
          </cell>
          <cell r="AV237">
            <v>438</v>
          </cell>
        </row>
        <row r="238">
          <cell r="B238" t="str">
            <v>Ферра, ООО</v>
          </cell>
          <cell r="C238">
            <v>77</v>
          </cell>
          <cell r="AT238" t="str">
            <v>2.9.10.7</v>
          </cell>
          <cell r="AU238" t="str">
            <v>Лицензирование и сертификация (ПР)</v>
          </cell>
          <cell r="AV238">
            <v>439</v>
          </cell>
        </row>
        <row r="239">
          <cell r="B239" t="str">
            <v>Финкорп, ООО</v>
          </cell>
          <cell r="C239">
            <v>1</v>
          </cell>
          <cell r="AT239" t="str">
            <v>2.9.10.8</v>
          </cell>
          <cell r="AU239" t="str">
            <v>Прочие расходы на юр.сопровождение (ПР)</v>
          </cell>
          <cell r="AV239">
            <v>440</v>
          </cell>
        </row>
        <row r="240">
          <cell r="B240" t="str">
            <v>фирма Лира</v>
          </cell>
          <cell r="C240">
            <v>387</v>
          </cell>
          <cell r="AT240" t="str">
            <v>2.9.11</v>
          </cell>
          <cell r="AU240" t="str">
            <v>Прочие расходы на PR и маркетинг</v>
          </cell>
          <cell r="AV240">
            <v>441</v>
          </cell>
          <cell r="AW240">
            <v>1</v>
          </cell>
        </row>
        <row r="241">
          <cell r="B241" t="str">
            <v>ФОРМУЛА</v>
          </cell>
          <cell r="C241">
            <v>388</v>
          </cell>
          <cell r="AT241" t="str">
            <v>2.9.11.1</v>
          </cell>
          <cell r="AU241" t="str">
            <v>GR- мероприятия (ПР)</v>
          </cell>
          <cell r="AV241">
            <v>442</v>
          </cell>
        </row>
        <row r="242">
          <cell r="B242" t="str">
            <v>ФСТ.com, ООО</v>
          </cell>
          <cell r="C242">
            <v>55</v>
          </cell>
          <cell r="AT242" t="str">
            <v>2.9.11.2</v>
          </cell>
          <cell r="AU242" t="str">
            <v>PR-мероприятия (ПР)</v>
          </cell>
          <cell r="AV242">
            <v>443</v>
          </cell>
        </row>
        <row r="243">
          <cell r="B243" t="str">
            <v>Харьковский</v>
          </cell>
          <cell r="C243">
            <v>389</v>
          </cell>
          <cell r="AT243" t="str">
            <v>2.9.11.3</v>
          </cell>
          <cell r="AU243" t="str">
            <v>Размещение рекламы и информации (в т.ч.выставки) (ПР)</v>
          </cell>
          <cell r="AV243">
            <v>444</v>
          </cell>
        </row>
        <row r="244">
          <cell r="B244" t="str">
            <v>Центр дополнительного образования "Эксперт"</v>
          </cell>
          <cell r="C244">
            <v>390</v>
          </cell>
          <cell r="AT244" t="str">
            <v>2.9.11.4</v>
          </cell>
          <cell r="AU244" t="str">
            <v>Дизайн, полиграфия (ПР)</v>
          </cell>
          <cell r="AV244">
            <v>445</v>
          </cell>
        </row>
        <row r="245">
          <cell r="B245" t="str">
            <v>Челгаз-Проект, ООО</v>
          </cell>
          <cell r="C245">
            <v>203</v>
          </cell>
          <cell r="AT245" t="str">
            <v>2.9.11.5</v>
          </cell>
          <cell r="AU245" t="str">
            <v>Сувенирная продукция (ПР)</v>
          </cell>
          <cell r="AV245">
            <v>446</v>
          </cell>
        </row>
        <row r="246">
          <cell r="B246" t="str">
            <v>Челгаз-Промэксплуатация, ООО</v>
          </cell>
          <cell r="C246">
            <v>204</v>
          </cell>
          <cell r="AT246" t="str">
            <v>2.9.11.6</v>
          </cell>
          <cell r="AU246" t="str">
            <v>Международные проекты и мероприятия (ПР)</v>
          </cell>
          <cell r="AV246">
            <v>447</v>
          </cell>
        </row>
        <row r="247">
          <cell r="B247" t="str">
            <v>Челгазтранс, ООО</v>
          </cell>
          <cell r="C247">
            <v>202</v>
          </cell>
          <cell r="AT247" t="str">
            <v>2.9.11.7</v>
          </cell>
          <cell r="AU247" t="str">
            <v>Подписка на СМИ (ПР)</v>
          </cell>
          <cell r="AV247">
            <v>448</v>
          </cell>
        </row>
        <row r="248">
          <cell r="B248" t="str">
            <v>Челгаз-Электрозащита, ООО</v>
          </cell>
          <cell r="C248">
            <v>205</v>
          </cell>
          <cell r="AT248" t="str">
            <v>2.9.11.8</v>
          </cell>
          <cell r="AU248" t="str">
            <v>Прочие PR-расходы (ПР)</v>
          </cell>
          <cell r="AV248">
            <v>449</v>
          </cell>
        </row>
        <row r="249">
          <cell r="B249" t="str">
            <v>Челябинскгоргаз, ОАО</v>
          </cell>
          <cell r="C249">
            <v>200</v>
          </cell>
          <cell r="AT249" t="str">
            <v>2.9.12</v>
          </cell>
          <cell r="AU249" t="str">
            <v>Другие прочие расходы</v>
          </cell>
          <cell r="AV249">
            <v>450</v>
          </cell>
          <cell r="AW249">
            <v>1</v>
          </cell>
        </row>
        <row r="250">
          <cell r="B250" t="str">
            <v>Читаоблгаз, ОАО</v>
          </cell>
          <cell r="C250">
            <v>198</v>
          </cell>
          <cell r="AT250" t="str">
            <v>2.9.12.1</v>
          </cell>
          <cell r="AU250" t="str">
            <v>Расходы на охрану окружающей среды (ПР)</v>
          </cell>
          <cell r="AV250">
            <v>451</v>
          </cell>
        </row>
        <row r="251">
          <cell r="B251" t="str">
            <v>Читинские коммунальные системы, ОАО</v>
          </cell>
          <cell r="C251">
            <v>126</v>
          </cell>
          <cell r="AT251" t="str">
            <v>2.9.12.2</v>
          </cell>
          <cell r="AU251" t="str">
            <v>Расходы на охрану труда (ПР)</v>
          </cell>
          <cell r="AV251">
            <v>452</v>
          </cell>
        </row>
        <row r="252">
          <cell r="B252" t="str">
            <v>ЧОП " Система безопасности  ОАО РКС, ООО</v>
          </cell>
          <cell r="C252">
            <v>132</v>
          </cell>
          <cell r="AT252" t="str">
            <v>2.9.12.3</v>
          </cell>
          <cell r="AU252" t="str">
            <v>Страхование ОПФ (ПР)</v>
          </cell>
          <cell r="AV252">
            <v>453</v>
          </cell>
        </row>
        <row r="253">
          <cell r="B253" t="str">
            <v>ЧП Долгих Сергей Владмимрович</v>
          </cell>
          <cell r="C253">
            <v>391</v>
          </cell>
          <cell r="AT253" t="str">
            <v>2.9.12.4</v>
          </cell>
          <cell r="AU253" t="str">
            <v>Услуги РКЦ (ПР)</v>
          </cell>
          <cell r="AV253">
            <v>454</v>
          </cell>
        </row>
        <row r="254">
          <cell r="B254" t="str">
            <v>Чувашские коммунальные системы, ОАО</v>
          </cell>
          <cell r="C254">
            <v>124</v>
          </cell>
          <cell r="AT254" t="str">
            <v>2.9.12.5</v>
          </cell>
          <cell r="AU254" t="str">
            <v>Прочие расходы (ПР)</v>
          </cell>
          <cell r="AV254">
            <v>455</v>
          </cell>
        </row>
        <row r="255">
          <cell r="B255" t="str">
            <v>Школа менеджмента</v>
          </cell>
          <cell r="C255">
            <v>393</v>
          </cell>
          <cell r="AT255" t="str">
            <v>2.9.13</v>
          </cell>
          <cell r="AU255" t="str">
            <v>Амортизация прочих ОС</v>
          </cell>
          <cell r="AV255">
            <v>779</v>
          </cell>
        </row>
        <row r="256">
          <cell r="B256" t="str">
            <v>Эй-Джи-Эй Менеджемент Лимитед</v>
          </cell>
          <cell r="C256">
            <v>394</v>
          </cell>
          <cell r="AT256" t="str">
            <v>2.9.14</v>
          </cell>
          <cell r="AU256" t="str">
            <v>Справочно: коммерческие расходы</v>
          </cell>
          <cell r="AV256">
            <v>456</v>
          </cell>
        </row>
        <row r="257">
          <cell r="B257" t="str">
            <v>ЭКМО, ЗАО</v>
          </cell>
          <cell r="C257">
            <v>68</v>
          </cell>
          <cell r="AT257" t="str">
            <v>2.9.15</v>
          </cell>
          <cell r="AU257" t="str">
            <v>Справочно: текущий ремонт (хоз способом)</v>
          </cell>
          <cell r="AV257">
            <v>457</v>
          </cell>
        </row>
        <row r="258">
          <cell r="B258" t="str">
            <v>ЭКМО-Пермь, ЗАО</v>
          </cell>
          <cell r="C258">
            <v>155</v>
          </cell>
          <cell r="AT258" t="str">
            <v>2.9.16</v>
          </cell>
          <cell r="AU258" t="str">
            <v>Справочно: капитальный ремонт (хоз способом)</v>
          </cell>
          <cell r="AV258">
            <v>458</v>
          </cell>
        </row>
        <row r="259">
          <cell r="B259" t="str">
            <v>ЭКСПОИНДУСТРИЯ ООО</v>
          </cell>
          <cell r="C259">
            <v>395</v>
          </cell>
          <cell r="AT259" t="str">
            <v>2.9.2</v>
          </cell>
          <cell r="AU259" t="str">
            <v>Прочие расходы по оплате услуг аутсорсинговых компаний</v>
          </cell>
          <cell r="AV259">
            <v>387</v>
          </cell>
          <cell r="AW259">
            <v>1</v>
          </cell>
        </row>
        <row r="260">
          <cell r="B260" t="str">
            <v>Электросетьпроект, ЗАО</v>
          </cell>
          <cell r="C260">
            <v>177</v>
          </cell>
          <cell r="AT260" t="str">
            <v>2.9.2.1</v>
          </cell>
          <cell r="AU260" t="str">
            <v>Оплата услуг аутсорсинговых компаний (ПР)</v>
          </cell>
          <cell r="AV260">
            <v>388</v>
          </cell>
        </row>
        <row r="261">
          <cell r="B261" t="str">
            <v>ЭЛКОНВ Компания ООО</v>
          </cell>
          <cell r="C261">
            <v>396</v>
          </cell>
          <cell r="AT261" t="str">
            <v>2.9.3</v>
          </cell>
          <cell r="AU261" t="str">
            <v>Прочие расходы на HR</v>
          </cell>
          <cell r="AV261">
            <v>389</v>
          </cell>
          <cell r="AW261">
            <v>1</v>
          </cell>
        </row>
        <row r="262">
          <cell r="B262" t="str">
            <v>Энергокомкомплект, ООО</v>
          </cell>
          <cell r="C262">
            <v>54</v>
          </cell>
          <cell r="AT262" t="str">
            <v>2.9.3.1</v>
          </cell>
          <cell r="AU262" t="str">
            <v>Подбор персонала (ПР)</v>
          </cell>
          <cell r="AV262">
            <v>390</v>
          </cell>
        </row>
        <row r="263">
          <cell r="B263" t="str">
            <v>Энергокомплекс, ООО</v>
          </cell>
          <cell r="C263">
            <v>48</v>
          </cell>
          <cell r="AT263" t="str">
            <v>2.9.3.2</v>
          </cell>
          <cell r="AU263" t="str">
            <v>Расходы на развитие персонала (ПР)</v>
          </cell>
          <cell r="AV263">
            <v>391</v>
          </cell>
        </row>
        <row r="264">
          <cell r="B264" t="str">
            <v>Энергокомфорт Тверь", ООО</v>
          </cell>
          <cell r="C264">
            <v>119</v>
          </cell>
          <cell r="AT264" t="str">
            <v>2.9.3.3</v>
          </cell>
          <cell r="AU264" t="str">
            <v>Прочие расходы на HR (ПР)</v>
          </cell>
          <cell r="AV264">
            <v>749</v>
          </cell>
        </row>
        <row r="265">
          <cell r="B265" t="str">
            <v>Энергокомфорт" Амур", ООО</v>
          </cell>
          <cell r="C265">
            <v>113</v>
          </cell>
          <cell r="AT265" t="str">
            <v>2.9.4</v>
          </cell>
          <cell r="AU265" t="str">
            <v>Прочие командировочные расходы</v>
          </cell>
          <cell r="AV265">
            <v>392</v>
          </cell>
        </row>
        <row r="266">
          <cell r="B266" t="str">
            <v>Энергокомфорт" Владимир", ООО</v>
          </cell>
          <cell r="C266">
            <v>114</v>
          </cell>
          <cell r="AT266" t="str">
            <v>2.9.5</v>
          </cell>
          <cell r="AU266" t="str">
            <v>Прочие представительские расходы</v>
          </cell>
          <cell r="AV266">
            <v>393</v>
          </cell>
        </row>
        <row r="267">
          <cell r="B267" t="str">
            <v>Энергокомфорт" Дон", ООО</v>
          </cell>
          <cell r="C267">
            <v>115</v>
          </cell>
          <cell r="AT267" t="str">
            <v>2.9.6</v>
          </cell>
          <cell r="AU267" t="str">
            <v>Прочие расходы на ИТ и связь</v>
          </cell>
          <cell r="AV267">
            <v>394</v>
          </cell>
          <cell r="AW267">
            <v>1</v>
          </cell>
        </row>
        <row r="268">
          <cell r="B268" t="str">
            <v>Энергокомфорт" Карелия", ООО</v>
          </cell>
          <cell r="C268">
            <v>117</v>
          </cell>
          <cell r="AT268" t="str">
            <v>2.9.6.1</v>
          </cell>
          <cell r="AU268" t="str">
            <v>Мобильная связь (ПР)</v>
          </cell>
          <cell r="AV268">
            <v>395</v>
          </cell>
        </row>
        <row r="269">
          <cell r="B269" t="str">
            <v>Энергокомфорт" Киров", ООО</v>
          </cell>
          <cell r="C269">
            <v>116</v>
          </cell>
          <cell r="AT269" t="str">
            <v>2.9.6.10</v>
          </cell>
          <cell r="AU269" t="str">
            <v>Интернет (ПР)</v>
          </cell>
          <cell r="AV269">
            <v>404</v>
          </cell>
        </row>
        <row r="270">
          <cell r="B270" t="str">
            <v>Энергокомфорт" Сибирь", ООО</v>
          </cell>
          <cell r="C270">
            <v>120</v>
          </cell>
          <cell r="AT270" t="str">
            <v>2.9.6.11</v>
          </cell>
          <cell r="AU270" t="str">
            <v>Почтово-телеграфные расходы (ПР)</v>
          </cell>
          <cell r="AV270">
            <v>405</v>
          </cell>
        </row>
        <row r="271">
          <cell r="B271" t="str">
            <v>Энергокомфорт" Тамбов", ООО</v>
          </cell>
          <cell r="C271">
            <v>118</v>
          </cell>
          <cell r="AT271" t="str">
            <v>2.9.6.12</v>
          </cell>
          <cell r="AU271" t="str">
            <v>Прочие расходы на ИТ (ПР)</v>
          </cell>
          <cell r="AV271">
            <v>406</v>
          </cell>
        </row>
        <row r="272">
          <cell r="B272" t="str">
            <v>Энергокомфорт" Удмуртия", ООО</v>
          </cell>
          <cell r="C272">
            <v>121</v>
          </cell>
          <cell r="AT272" t="str">
            <v>2.9.6.2</v>
          </cell>
          <cell r="AU272" t="str">
            <v>ОС и НМА не амортизируемые (ИТ ПР)</v>
          </cell>
          <cell r="AV272">
            <v>396</v>
          </cell>
        </row>
        <row r="273">
          <cell r="B273" t="str">
            <v>Энергоконсалт, ООО</v>
          </cell>
          <cell r="C273">
            <v>287</v>
          </cell>
          <cell r="AT273" t="str">
            <v>2.9.6.3</v>
          </cell>
          <cell r="AU273" t="str">
            <v>Амортизация ОС и НМА (ИТ ПР)</v>
          </cell>
          <cell r="AV273">
            <v>397</v>
          </cell>
        </row>
        <row r="274">
          <cell r="B274" t="str">
            <v>Энергоремонт</v>
          </cell>
          <cell r="C274">
            <v>397</v>
          </cell>
          <cell r="AT274" t="str">
            <v>2.9.6.4</v>
          </cell>
          <cell r="AU274" t="str">
            <v>Аренда ОС и НМА (ИТ ПР)</v>
          </cell>
          <cell r="AV274">
            <v>398</v>
          </cell>
        </row>
        <row r="275">
          <cell r="B275" t="str">
            <v>Энергоэксплуатация, ООО</v>
          </cell>
          <cell r="C275">
            <v>23</v>
          </cell>
          <cell r="AT275" t="str">
            <v>2.9.6.5</v>
          </cell>
          <cell r="AU275" t="str">
            <v>Лизинг ОС и НМА (ИТ ПР)</v>
          </cell>
          <cell r="AV275">
            <v>399</v>
          </cell>
        </row>
        <row r="276">
          <cell r="B276" t="str">
            <v>Юниаструм, ООО</v>
          </cell>
          <cell r="C276">
            <v>16</v>
          </cell>
          <cell r="AT276" t="str">
            <v>2.9.6.6</v>
          </cell>
          <cell r="AU276" t="str">
            <v>Информационные услуги (ПР)</v>
          </cell>
          <cell r="AV276">
            <v>400</v>
          </cell>
        </row>
        <row r="277">
          <cell r="B277" t="str">
            <v>Юнис, ООО</v>
          </cell>
          <cell r="C277">
            <v>279</v>
          </cell>
          <cell r="AT277" t="str">
            <v>2.9.6.7</v>
          </cell>
          <cell r="AU277" t="str">
            <v>Расходные материалы (ИТ ПР)</v>
          </cell>
          <cell r="AV277">
            <v>401</v>
          </cell>
        </row>
        <row r="278">
          <cell r="B278" t="str">
            <v>ЮРЛИТ</v>
          </cell>
          <cell r="C278">
            <v>398</v>
          </cell>
          <cell r="AT278" t="str">
            <v>2.9.6.8</v>
          </cell>
          <cell r="AU278" t="str">
            <v>Ремонт и эксплуатация (ИТ ПР)</v>
          </cell>
          <cell r="AV278">
            <v>402</v>
          </cell>
        </row>
        <row r="279">
          <cell r="AT279" t="str">
            <v>2.9.6.9</v>
          </cell>
          <cell r="AU279" t="str">
            <v>Связь (ПР)</v>
          </cell>
          <cell r="AV279">
            <v>403</v>
          </cell>
        </row>
        <row r="280">
          <cell r="AT280" t="str">
            <v>2.9.7</v>
          </cell>
          <cell r="AU280" t="str">
            <v>Прочие расходы на содержание помещений</v>
          </cell>
          <cell r="AV280">
            <v>407</v>
          </cell>
          <cell r="AW280">
            <v>1</v>
          </cell>
        </row>
        <row r="281">
          <cell r="AT281" t="str">
            <v>2.9.7.1</v>
          </cell>
          <cell r="AU281" t="str">
            <v>ОС и НМА не амортизируемые (АХО ПР)</v>
          </cell>
          <cell r="AV281">
            <v>408</v>
          </cell>
        </row>
        <row r="282">
          <cell r="AT282" t="str">
            <v>2.9.7.10</v>
          </cell>
          <cell r="AU282" t="str">
            <v>Охрана (ПР)</v>
          </cell>
          <cell r="AV282">
            <v>417</v>
          </cell>
        </row>
        <row r="283">
          <cell r="AT283" t="str">
            <v>2.9.7.11</v>
          </cell>
          <cell r="AU283" t="str">
            <v>Прочие хоз.расходы (ПР)</v>
          </cell>
          <cell r="AV283">
            <v>418</v>
          </cell>
        </row>
        <row r="284">
          <cell r="AT284" t="str">
            <v>2.9.7.2</v>
          </cell>
          <cell r="AU284" t="str">
            <v>Амортизация ОС (АХО ПР)</v>
          </cell>
          <cell r="AV284">
            <v>409</v>
          </cell>
        </row>
        <row r="285">
          <cell r="AT285" t="str">
            <v>2.9.7.3</v>
          </cell>
          <cell r="AU285" t="str">
            <v>Аренда ОС (АХО ПР)</v>
          </cell>
          <cell r="AV285">
            <v>410</v>
          </cell>
        </row>
        <row r="286">
          <cell r="AT286" t="str">
            <v>2.9.7.4</v>
          </cell>
          <cell r="AU286" t="str">
            <v>Лизинг ОС (АХО ПР)</v>
          </cell>
          <cell r="AV286">
            <v>411</v>
          </cell>
        </row>
        <row r="287">
          <cell r="AT287" t="str">
            <v>2.9.7.5</v>
          </cell>
          <cell r="AU287" t="str">
            <v>Ремонт и эксплуатация зданий и помещений (ПР)</v>
          </cell>
          <cell r="AV287">
            <v>412</v>
          </cell>
        </row>
        <row r="288">
          <cell r="AT288" t="str">
            <v>2.9.7.6</v>
          </cell>
          <cell r="AU288" t="str">
            <v>Ремонт мебели, бытовой техники и пр. (ПР)</v>
          </cell>
          <cell r="AV288">
            <v>413</v>
          </cell>
        </row>
        <row r="289">
          <cell r="AT289" t="str">
            <v>2.9.7.7</v>
          </cell>
          <cell r="AU289" t="str">
            <v>Страхование ОС (ПР)</v>
          </cell>
          <cell r="AV289">
            <v>414</v>
          </cell>
        </row>
        <row r="290">
          <cell r="AT290" t="str">
            <v>2.9.7.8</v>
          </cell>
          <cell r="AU290" t="str">
            <v>Канцтовары (ПР)</v>
          </cell>
          <cell r="AV290">
            <v>415</v>
          </cell>
        </row>
        <row r="291">
          <cell r="AT291" t="str">
            <v>2.9.7.9</v>
          </cell>
          <cell r="AU291" t="str">
            <v>Литература (ПР)</v>
          </cell>
          <cell r="AV291">
            <v>416</v>
          </cell>
        </row>
        <row r="292">
          <cell r="AT292" t="str">
            <v>2.9.8</v>
          </cell>
          <cell r="AU292" t="str">
            <v>Прочие расходы на транспорт</v>
          </cell>
          <cell r="AV292">
            <v>419</v>
          </cell>
          <cell r="AW292">
            <v>1</v>
          </cell>
        </row>
        <row r="293">
          <cell r="AT293" t="str">
            <v>2.9.8.1</v>
          </cell>
          <cell r="AU293" t="str">
            <v>Амортизация а/м (ПР)</v>
          </cell>
          <cell r="AV293">
            <v>420</v>
          </cell>
        </row>
        <row r="294">
          <cell r="AT294" t="str">
            <v>2.9.8.2</v>
          </cell>
          <cell r="AU294" t="str">
            <v>Аренда а/м (ПР)</v>
          </cell>
          <cell r="AV294">
            <v>421</v>
          </cell>
        </row>
        <row r="295">
          <cell r="AT295" t="str">
            <v>2.9.8.3</v>
          </cell>
          <cell r="AU295" t="str">
            <v>Лизинг а/м (ПР)</v>
          </cell>
          <cell r="AV295">
            <v>422</v>
          </cell>
        </row>
        <row r="296">
          <cell r="AT296" t="str">
            <v>2.9.8.4</v>
          </cell>
          <cell r="AU296" t="str">
            <v>Ремонт и эксплуатация а/м (ПР)</v>
          </cell>
          <cell r="AV296">
            <v>423</v>
          </cell>
        </row>
        <row r="297">
          <cell r="AT297" t="str">
            <v>2.9.8.5</v>
          </cell>
          <cell r="AU297" t="str">
            <v>ГСМ (ПР)</v>
          </cell>
          <cell r="AV297">
            <v>424</v>
          </cell>
        </row>
        <row r="298">
          <cell r="AT298" t="str">
            <v>2.9.8.6</v>
          </cell>
          <cell r="AU298" t="str">
            <v>Страхование А/м (ПР)</v>
          </cell>
          <cell r="AV298">
            <v>425</v>
          </cell>
        </row>
        <row r="299">
          <cell r="AT299" t="str">
            <v>2.9.8.7</v>
          </cell>
          <cell r="AU299" t="str">
            <v>Прочие расходы на транспорт (ПР)</v>
          </cell>
          <cell r="AV299">
            <v>426</v>
          </cell>
        </row>
        <row r="300">
          <cell r="AT300" t="str">
            <v>2.9.9</v>
          </cell>
          <cell r="AU300" t="str">
            <v>Прочие расходы на консалтинг, аудит</v>
          </cell>
          <cell r="AV300">
            <v>427</v>
          </cell>
          <cell r="AW300">
            <v>1</v>
          </cell>
        </row>
        <row r="301">
          <cell r="AT301" t="str">
            <v>2.9.9.1</v>
          </cell>
          <cell r="AU301" t="str">
            <v>Аудиторские услуги (ПР)</v>
          </cell>
          <cell r="AV301">
            <v>428</v>
          </cell>
        </row>
        <row r="302">
          <cell r="AT302" t="str">
            <v>2.9.9.2</v>
          </cell>
          <cell r="AU302" t="str">
            <v>Консалтинг (ПР)</v>
          </cell>
          <cell r="AV302">
            <v>429</v>
          </cell>
        </row>
        <row r="303">
          <cell r="AT303" t="str">
            <v>2.9.9.3</v>
          </cell>
          <cell r="AU303" t="str">
            <v>Прочие консультационные услуги (ПР)</v>
          </cell>
          <cell r="AV303">
            <v>430</v>
          </cell>
        </row>
        <row r="304">
          <cell r="AT304" t="str">
            <v>2.9.9.4</v>
          </cell>
          <cell r="AU304" t="str">
            <v>Переводы (ПР)</v>
          </cell>
          <cell r="AV304">
            <v>431</v>
          </cell>
        </row>
        <row r="305">
          <cell r="AT305" t="str">
            <v>3</v>
          </cell>
          <cell r="AU305" t="str">
            <v>Прибыль (убыток) от продаж</v>
          </cell>
          <cell r="AV305">
            <v>559</v>
          </cell>
        </row>
        <row r="306">
          <cell r="AT306" t="str">
            <v>4</v>
          </cell>
          <cell r="AU306" t="str">
            <v>Операционные доходы и расходы, всего</v>
          </cell>
          <cell r="AV306">
            <v>560</v>
          </cell>
          <cell r="AW306">
            <v>1</v>
          </cell>
        </row>
        <row r="307">
          <cell r="AT307" t="str">
            <v>4.1</v>
          </cell>
          <cell r="AU307" t="str">
            <v>Операционные доходы, в т.ч.</v>
          </cell>
          <cell r="AV307">
            <v>561</v>
          </cell>
          <cell r="AW307">
            <v>1</v>
          </cell>
        </row>
        <row r="308">
          <cell r="AT308" t="str">
            <v>4.1.1</v>
          </cell>
          <cell r="AU308" t="str">
            <v>Доходы от сдачи в аренду имущества</v>
          </cell>
          <cell r="AV308">
            <v>562</v>
          </cell>
        </row>
        <row r="309">
          <cell r="AT309" t="str">
            <v>4.1.2</v>
          </cell>
          <cell r="AU309" t="str">
            <v>Дивиденды полученные, доходы от участия в УК (в т.ч. по вкладам, долям)</v>
          </cell>
          <cell r="AV309">
            <v>563</v>
          </cell>
        </row>
        <row r="310">
          <cell r="AT310" t="str">
            <v>4.1.3</v>
          </cell>
          <cell r="AU310" t="str">
            <v>Доходы от продажи ОС, НМА и иных активов</v>
          </cell>
          <cell r="AV310">
            <v>564</v>
          </cell>
        </row>
        <row r="311">
          <cell r="AT311" t="str">
            <v>4.1.4</v>
          </cell>
          <cell r="AU311" t="str">
            <v>Проценты</v>
          </cell>
          <cell r="AV311">
            <v>565</v>
          </cell>
        </row>
        <row r="312">
          <cell r="AT312" t="str">
            <v>4.1.5</v>
          </cell>
          <cell r="AU312" t="str">
            <v>Прочие операционные доходы</v>
          </cell>
          <cell r="AV312">
            <v>566</v>
          </cell>
        </row>
        <row r="313">
          <cell r="AT313" t="str">
            <v>4.2</v>
          </cell>
          <cell r="AU313" t="str">
            <v>Операционные расходы, в т.ч.</v>
          </cell>
          <cell r="AV313">
            <v>567</v>
          </cell>
          <cell r="AW313">
            <v>1</v>
          </cell>
        </row>
        <row r="314">
          <cell r="AT314" t="str">
            <v>4.2.2</v>
          </cell>
          <cell r="AU314" t="str">
            <v>налог на имущество</v>
          </cell>
          <cell r="AV314">
            <v>569</v>
          </cell>
        </row>
        <row r="315">
          <cell r="AT315" t="str">
            <v>4.2.3</v>
          </cell>
          <cell r="AU315" t="str">
            <v>прочие налоги</v>
          </cell>
          <cell r="AV315">
            <v>570</v>
          </cell>
        </row>
        <row r="316">
          <cell r="AT316" t="str">
            <v>4.2.4</v>
          </cell>
          <cell r="AU316" t="str">
            <v>Банковские комиссии</v>
          </cell>
          <cell r="AV316">
            <v>571</v>
          </cell>
        </row>
        <row r="317">
          <cell r="AT317" t="str">
            <v>4.2.5</v>
          </cell>
          <cell r="AU317" t="str">
            <v>Расходы, связанные с участием в УК</v>
          </cell>
          <cell r="AV317">
            <v>572</v>
          </cell>
        </row>
        <row r="318">
          <cell r="AT318" t="str">
            <v>4.2.6</v>
          </cell>
          <cell r="AU318" t="str">
            <v>Проценты уплаченные</v>
          </cell>
          <cell r="AV318">
            <v>753</v>
          </cell>
          <cell r="AW318">
            <v>1</v>
          </cell>
        </row>
        <row r="319">
          <cell r="AT319" t="str">
            <v>4.2.6.1</v>
          </cell>
          <cell r="AU319" t="str">
            <v>Проценты долгосрочные</v>
          </cell>
          <cell r="AV319">
            <v>573</v>
          </cell>
        </row>
        <row r="320">
          <cell r="AT320" t="str">
            <v>4.2.6.2</v>
          </cell>
          <cell r="AU320" t="str">
            <v>Проценты краткосрочные</v>
          </cell>
          <cell r="AV320">
            <v>752</v>
          </cell>
        </row>
        <row r="321">
          <cell r="AT321" t="str">
            <v>4.2.7</v>
          </cell>
          <cell r="AU321" t="str">
            <v>Расходы связанные с продажей (выбытием, списанием) ОС, НМА и иных активов</v>
          </cell>
          <cell r="AV321">
            <v>754</v>
          </cell>
          <cell r="AW321">
            <v>1</v>
          </cell>
        </row>
        <row r="322">
          <cell r="AT322" t="str">
            <v>4.2.7.1</v>
          </cell>
          <cell r="AU322" t="str">
            <v>Расходы связанные с продажей ОС</v>
          </cell>
          <cell r="AV322">
            <v>755</v>
          </cell>
          <cell r="AW322">
            <v>1</v>
          </cell>
        </row>
        <row r="323">
          <cell r="AT323" t="str">
            <v>4.2.7.1.1</v>
          </cell>
          <cell r="AU323" t="str">
            <v>Списание себестоимости ОС при продаже</v>
          </cell>
          <cell r="AV323">
            <v>574</v>
          </cell>
        </row>
        <row r="324">
          <cell r="AT324" t="str">
            <v>4.2.7.1.2</v>
          </cell>
          <cell r="AU324" t="str">
            <v>Списание накопленной амортизации ОС при продаже</v>
          </cell>
          <cell r="AV324">
            <v>756</v>
          </cell>
        </row>
        <row r="325">
          <cell r="AT325" t="str">
            <v>4.2.7.2</v>
          </cell>
          <cell r="AU325" t="str">
            <v>Расходы связанные с продажей ценных бумаг</v>
          </cell>
          <cell r="AV325">
            <v>757</v>
          </cell>
          <cell r="AW325">
            <v>1</v>
          </cell>
        </row>
        <row r="326">
          <cell r="AT326" t="str">
            <v>4.2.7.2.1</v>
          </cell>
          <cell r="AU326" t="str">
            <v>Паи</v>
          </cell>
          <cell r="AV326">
            <v>758</v>
          </cell>
        </row>
        <row r="327">
          <cell r="AT327" t="str">
            <v>4.2.7.2.2</v>
          </cell>
          <cell r="AU327" t="str">
            <v>Акции</v>
          </cell>
          <cell r="AV327">
            <v>759</v>
          </cell>
        </row>
        <row r="328">
          <cell r="AT328" t="str">
            <v>4.2.7.2.3</v>
          </cell>
          <cell r="AU328" t="str">
            <v>Векселя</v>
          </cell>
          <cell r="AV328">
            <v>760</v>
          </cell>
        </row>
        <row r="329">
          <cell r="AT329" t="str">
            <v>4.2.7.2.4</v>
          </cell>
          <cell r="AU329" t="str">
            <v>Облигации</v>
          </cell>
          <cell r="AV329">
            <v>761</v>
          </cell>
        </row>
        <row r="330">
          <cell r="AT330" t="str">
            <v>4.2.7.3</v>
          </cell>
          <cell r="AU330" t="str">
            <v>Прочие расходы по иным активам</v>
          </cell>
          <cell r="AV330">
            <v>762</v>
          </cell>
        </row>
        <row r="331">
          <cell r="AT331" t="str">
            <v>4.2.8</v>
          </cell>
          <cell r="AU331" t="str">
            <v>Отчисления в резервы</v>
          </cell>
          <cell r="AV331">
            <v>575</v>
          </cell>
        </row>
        <row r="332">
          <cell r="AT332" t="str">
            <v>4.2.9</v>
          </cell>
          <cell r="AU332" t="str">
            <v>Прочие операционные расходы</v>
          </cell>
          <cell r="AV332">
            <v>576</v>
          </cell>
        </row>
        <row r="333">
          <cell r="AT333" t="str">
            <v>5</v>
          </cell>
          <cell r="AU333" t="str">
            <v>Внереализационные доходы и расходы, всего</v>
          </cell>
          <cell r="AV333">
            <v>577</v>
          </cell>
          <cell r="AW333">
            <v>1</v>
          </cell>
        </row>
        <row r="334">
          <cell r="AT334" t="str">
            <v>5.1</v>
          </cell>
          <cell r="AU334" t="str">
            <v>Внереализационные доходы</v>
          </cell>
          <cell r="AV334">
            <v>578</v>
          </cell>
          <cell r="AW334">
            <v>1</v>
          </cell>
        </row>
        <row r="335">
          <cell r="AT335" t="str">
            <v>5.1.1</v>
          </cell>
          <cell r="AU335" t="str">
            <v>Курсовые разницы</v>
          </cell>
          <cell r="AV335">
            <v>579</v>
          </cell>
        </row>
        <row r="336">
          <cell r="AT336" t="str">
            <v>5.1.2</v>
          </cell>
          <cell r="AU336" t="str">
            <v>Суммовые разницы</v>
          </cell>
          <cell r="AV336">
            <v>580</v>
          </cell>
        </row>
        <row r="337">
          <cell r="AT337" t="str">
            <v>5.1.3</v>
          </cell>
          <cell r="AU337" t="str">
            <v>Штрафы (пени, неустойки) к получению за нарушение договорных обязательств</v>
          </cell>
          <cell r="AV337">
            <v>581</v>
          </cell>
        </row>
        <row r="338">
          <cell r="AT338" t="str">
            <v>5.1.4.1</v>
          </cell>
          <cell r="AU338" t="str">
            <v>Целевые поступления из бюджетов</v>
          </cell>
          <cell r="AV338">
            <v>582</v>
          </cell>
        </row>
        <row r="339">
          <cell r="AT339" t="str">
            <v>5.1.4.2</v>
          </cell>
          <cell r="AU339" t="str">
            <v>Целевые поступления прочие</v>
          </cell>
          <cell r="AV339">
            <v>763</v>
          </cell>
        </row>
        <row r="340">
          <cell r="AT340" t="str">
            <v>5.1.5</v>
          </cell>
          <cell r="AU340" t="str">
            <v>Стоимость безвозмездно полученных ОС, НМА и иных активов</v>
          </cell>
          <cell r="AV340">
            <v>583</v>
          </cell>
        </row>
        <row r="341">
          <cell r="AT341" t="str">
            <v>5.1.6</v>
          </cell>
          <cell r="AU341" t="str">
            <v>Прибыль прошлых лет</v>
          </cell>
          <cell r="AV341">
            <v>584</v>
          </cell>
        </row>
        <row r="342">
          <cell r="AT342" t="str">
            <v>5.1.7</v>
          </cell>
          <cell r="AU342" t="str">
            <v>Кредиторская задолженность списанная</v>
          </cell>
          <cell r="AV342">
            <v>585</v>
          </cell>
        </row>
        <row r="343">
          <cell r="AT343" t="str">
            <v>5.1.8</v>
          </cell>
          <cell r="AU343" t="str">
            <v>Прочие внереализационные доходы</v>
          </cell>
          <cell r="AV343">
            <v>586</v>
          </cell>
        </row>
        <row r="344">
          <cell r="AT344" t="str">
            <v>5.2</v>
          </cell>
          <cell r="AU344" t="str">
            <v>Внереализационные расходы</v>
          </cell>
          <cell r="AV344">
            <v>600</v>
          </cell>
          <cell r="AW344">
            <v>1</v>
          </cell>
        </row>
        <row r="345">
          <cell r="AT345" t="str">
            <v>5.2.1</v>
          </cell>
          <cell r="AU345" t="str">
            <v>Штрафы (пени, неустойки) к выплате за нарушение договорных обязательств</v>
          </cell>
          <cell r="AV345">
            <v>601</v>
          </cell>
        </row>
        <row r="346">
          <cell r="AT346" t="str">
            <v>5.2.10</v>
          </cell>
          <cell r="AU346" t="str">
            <v>Курсовые разницы</v>
          </cell>
          <cell r="AV346">
            <v>610</v>
          </cell>
        </row>
        <row r="347">
          <cell r="AT347" t="str">
            <v>5.2.11</v>
          </cell>
          <cell r="AU347" t="str">
            <v>Суммовые разницы</v>
          </cell>
          <cell r="AV347">
            <v>611</v>
          </cell>
        </row>
        <row r="348">
          <cell r="AT348" t="str">
            <v>5.2.12</v>
          </cell>
          <cell r="AU348" t="str">
            <v>Прочие внереализационные расходы</v>
          </cell>
          <cell r="AV348">
            <v>647</v>
          </cell>
          <cell r="AW348">
            <v>1</v>
          </cell>
        </row>
        <row r="349">
          <cell r="AT349" t="str">
            <v>5.2.12.1</v>
          </cell>
          <cell r="AU349" t="str">
            <v>Оплата по договору управления (ВР)</v>
          </cell>
          <cell r="AV349">
            <v>648</v>
          </cell>
        </row>
        <row r="350">
          <cell r="AT350" t="str">
            <v>5.2.12.10</v>
          </cell>
          <cell r="AU350" t="str">
            <v>Консалтинг, аудит (ВР)</v>
          </cell>
          <cell r="AV350">
            <v>713</v>
          </cell>
          <cell r="AW350">
            <v>1</v>
          </cell>
        </row>
        <row r="351">
          <cell r="AT351" t="str">
            <v>5.2.12.10.1</v>
          </cell>
          <cell r="AU351" t="str">
            <v>Аудиторские услуги (ВР)</v>
          </cell>
          <cell r="AV351">
            <v>714</v>
          </cell>
        </row>
        <row r="352">
          <cell r="AT352" t="str">
            <v>5.2.12.10.2</v>
          </cell>
          <cell r="AU352" t="str">
            <v>Консалтинг (ВР)</v>
          </cell>
          <cell r="AV352">
            <v>715</v>
          </cell>
          <cell r="AW352">
            <v>1</v>
          </cell>
        </row>
        <row r="353">
          <cell r="AT353" t="str">
            <v>5.2.12.10.2.1</v>
          </cell>
          <cell r="AU353" t="str">
            <v>консультационные услуги (ВР)</v>
          </cell>
          <cell r="AV353">
            <v>716</v>
          </cell>
        </row>
        <row r="354">
          <cell r="AT354" t="str">
            <v>5.2.12.10.2.2</v>
          </cell>
          <cell r="AU354" t="str">
            <v>услуги налоговых консультантов (ВР)</v>
          </cell>
          <cell r="AV354">
            <v>717</v>
          </cell>
        </row>
        <row r="355">
          <cell r="AT355" t="str">
            <v>5.2.12.10.3</v>
          </cell>
          <cell r="AU355" t="str">
            <v>Прочие консультационные услуги (ВР)</v>
          </cell>
          <cell r="AV355">
            <v>718</v>
          </cell>
        </row>
        <row r="356">
          <cell r="AT356" t="str">
            <v>5.2.12.10.4</v>
          </cell>
          <cell r="AU356" t="str">
            <v>Переводы (ВР)</v>
          </cell>
          <cell r="AV356">
            <v>719</v>
          </cell>
        </row>
        <row r="357">
          <cell r="AT357" t="str">
            <v>5.2.12.11</v>
          </cell>
          <cell r="AU357" t="str">
            <v>Расходы  на юридическое и прочее сопровождение деятельности (ВР)</v>
          </cell>
          <cell r="AV357">
            <v>720</v>
          </cell>
          <cell r="AW357">
            <v>1</v>
          </cell>
        </row>
        <row r="358">
          <cell r="AT358" t="str">
            <v>5.2.12.11.1</v>
          </cell>
          <cell r="AU358" t="str">
            <v>Юридические услуги (ВР)</v>
          </cell>
          <cell r="AV358">
            <v>721</v>
          </cell>
        </row>
        <row r="359">
          <cell r="AT359" t="str">
            <v>5.2.12.11.2</v>
          </cell>
          <cell r="AU359" t="str">
            <v>Нотариальные услуги (ВР)</v>
          </cell>
          <cell r="AV359">
            <v>722</v>
          </cell>
        </row>
        <row r="360">
          <cell r="AT360" t="str">
            <v>5.2.12.11.3</v>
          </cell>
          <cell r="AU360" t="str">
            <v>Депозитарные услуги (ВР)</v>
          </cell>
          <cell r="AV360">
            <v>723</v>
          </cell>
        </row>
        <row r="361">
          <cell r="AT361" t="str">
            <v>5.2.12.11.4</v>
          </cell>
          <cell r="AU361" t="str">
            <v>Брокерские услуги (ВР)</v>
          </cell>
          <cell r="AV361">
            <v>724</v>
          </cell>
        </row>
        <row r="362">
          <cell r="AT362" t="str">
            <v>5.2.12.11.5</v>
          </cell>
          <cell r="AU362" t="str">
            <v>Услуги регистраторов (ВР)</v>
          </cell>
          <cell r="AV362">
            <v>725</v>
          </cell>
        </row>
        <row r="363">
          <cell r="AT363" t="str">
            <v>5.2.12.11.6</v>
          </cell>
          <cell r="AU363" t="str">
            <v>Судебные издержки (ВР)</v>
          </cell>
          <cell r="AV363">
            <v>726</v>
          </cell>
        </row>
        <row r="364">
          <cell r="AT364" t="str">
            <v>5.2.12.11.7</v>
          </cell>
          <cell r="AU364" t="str">
            <v>Лицензирование и сертификация (ВР)</v>
          </cell>
          <cell r="AV364">
            <v>727</v>
          </cell>
        </row>
        <row r="365">
          <cell r="AT365" t="str">
            <v>5.2.12.11.8</v>
          </cell>
          <cell r="AU365" t="str">
            <v>Прочие расходы на юр.сопровождение (ВР)</v>
          </cell>
          <cell r="AV365">
            <v>728</v>
          </cell>
        </row>
        <row r="366">
          <cell r="AT366" t="str">
            <v>5.2.12.12</v>
          </cell>
          <cell r="AU366" t="str">
            <v>Расходы на PR и маркетинг (ВР)</v>
          </cell>
          <cell r="AV366">
            <v>729</v>
          </cell>
          <cell r="AW366">
            <v>1</v>
          </cell>
        </row>
        <row r="367">
          <cell r="AT367" t="str">
            <v>5.2.12.12.1</v>
          </cell>
          <cell r="AU367" t="str">
            <v>GR- мероприятия (ВР)</v>
          </cell>
          <cell r="AV367">
            <v>730</v>
          </cell>
        </row>
        <row r="368">
          <cell r="AT368" t="str">
            <v>5.2.12.12.2</v>
          </cell>
          <cell r="AU368" t="str">
            <v>PR-мероприятия (ВР)</v>
          </cell>
          <cell r="AV368">
            <v>731</v>
          </cell>
        </row>
        <row r="369">
          <cell r="AT369" t="str">
            <v>5.2.12.12.3</v>
          </cell>
          <cell r="AU369" t="str">
            <v>Размещение рекламы и информации (в т.ч.выставки) (ВР)</v>
          </cell>
          <cell r="AV369">
            <v>732</v>
          </cell>
        </row>
        <row r="370">
          <cell r="AT370" t="str">
            <v>5.2.12.12.4</v>
          </cell>
          <cell r="AU370" t="str">
            <v>Дизайн, полиграфия (ВР)</v>
          </cell>
          <cell r="AV370">
            <v>733</v>
          </cell>
        </row>
        <row r="371">
          <cell r="AT371" t="str">
            <v>5.2.12.12.5</v>
          </cell>
          <cell r="AU371" t="str">
            <v>Сувенирная продукция (ВР)</v>
          </cell>
          <cell r="AV371">
            <v>734</v>
          </cell>
        </row>
        <row r="372">
          <cell r="AT372" t="str">
            <v>5.2.12.12.6</v>
          </cell>
          <cell r="AU372" t="str">
            <v>Международные проекты и мероприятия (ВР)</v>
          </cell>
          <cell r="AV372">
            <v>735</v>
          </cell>
        </row>
        <row r="373">
          <cell r="AT373" t="str">
            <v>5.2.12.12.7</v>
          </cell>
          <cell r="AU373" t="str">
            <v>Подписка на СМИ (ВР)</v>
          </cell>
          <cell r="AV373">
            <v>736</v>
          </cell>
        </row>
        <row r="374">
          <cell r="AT374" t="str">
            <v>5.2.12.12.8</v>
          </cell>
          <cell r="AU374" t="str">
            <v>Прочие PR-расходы (ВР)</v>
          </cell>
          <cell r="AV374">
            <v>737</v>
          </cell>
        </row>
        <row r="375">
          <cell r="AT375" t="str">
            <v>5.2.12.13</v>
          </cell>
          <cell r="AU375" t="str">
            <v>Налоги и сборы в себестоимости (ВР)</v>
          </cell>
          <cell r="AV375">
            <v>738</v>
          </cell>
          <cell r="AW375">
            <v>1</v>
          </cell>
        </row>
        <row r="376">
          <cell r="AT376" t="str">
            <v>5.2.12.13.1</v>
          </cell>
          <cell r="AU376" t="str">
            <v>Транспортный налог (ВР)</v>
          </cell>
          <cell r="AV376">
            <v>739</v>
          </cell>
        </row>
        <row r="377">
          <cell r="AT377" t="str">
            <v>5.2.12.13.2</v>
          </cell>
          <cell r="AU377" t="str">
            <v>Прочие налоги и сборы  (ВР)</v>
          </cell>
          <cell r="AV377">
            <v>740</v>
          </cell>
        </row>
        <row r="378">
          <cell r="AT378" t="str">
            <v>5.2.12.14</v>
          </cell>
          <cell r="AU378" t="str">
            <v>Другие комиссии (ВР)</v>
          </cell>
          <cell r="AV378">
            <v>741</v>
          </cell>
          <cell r="AW378">
            <v>1</v>
          </cell>
        </row>
        <row r="379">
          <cell r="AT379" t="str">
            <v>5.2.12.14.1</v>
          </cell>
          <cell r="AU379" t="str">
            <v>Комиссии (ВР)</v>
          </cell>
          <cell r="AV379">
            <v>742</v>
          </cell>
        </row>
        <row r="380">
          <cell r="AT380" t="str">
            <v>5.2.12.15</v>
          </cell>
          <cell r="AU380" t="str">
            <v>Прочие расходы (ВР)</v>
          </cell>
          <cell r="AV380">
            <v>743</v>
          </cell>
          <cell r="AW380">
            <v>1</v>
          </cell>
        </row>
        <row r="381">
          <cell r="AT381" t="str">
            <v>5.2.12.15.1</v>
          </cell>
          <cell r="AU381" t="str">
            <v>Прочие административно-управленческие расходы (ВР)</v>
          </cell>
          <cell r="AV381">
            <v>744</v>
          </cell>
        </row>
        <row r="382">
          <cell r="AT382" t="str">
            <v>5.2.12.16</v>
          </cell>
          <cell r="AU382" t="str">
            <v>Резерв (ВР)</v>
          </cell>
          <cell r="AV382">
            <v>745</v>
          </cell>
          <cell r="AW382">
            <v>1</v>
          </cell>
        </row>
        <row r="383">
          <cell r="AT383" t="str">
            <v>5.2.12.16.1</v>
          </cell>
          <cell r="AU383" t="str">
            <v>Резерв по административно-управленческим расходам (ВР)</v>
          </cell>
          <cell r="AV383">
            <v>746</v>
          </cell>
        </row>
        <row r="384">
          <cell r="AT384" t="str">
            <v>5.2.12.17</v>
          </cell>
          <cell r="AU384" t="str">
            <v>Амортизация прочих ОС (ВР)</v>
          </cell>
          <cell r="AV384">
            <v>781</v>
          </cell>
        </row>
        <row r="385">
          <cell r="AT385" t="str">
            <v>5.2.12.2</v>
          </cell>
          <cell r="AU385" t="str">
            <v>Оплата услуг аутсорсинговых компаний (ВР)</v>
          </cell>
          <cell r="AV385">
            <v>649</v>
          </cell>
          <cell r="AW385">
            <v>1</v>
          </cell>
        </row>
        <row r="386">
          <cell r="AT386" t="str">
            <v>5.2.12.2.1</v>
          </cell>
          <cell r="AU386" t="str">
            <v>оплата услуг по ведению бухгалтерского, налогового и др. учета (ВР)</v>
          </cell>
          <cell r="AV386">
            <v>650</v>
          </cell>
        </row>
        <row r="387">
          <cell r="AT387" t="str">
            <v>5.2.12.2.2</v>
          </cell>
          <cell r="AU387" t="str">
            <v>оплата ИТ услуг (ВР)</v>
          </cell>
          <cell r="AV387">
            <v>651</v>
          </cell>
        </row>
        <row r="388">
          <cell r="AT388" t="str">
            <v>5.2.12.2.3</v>
          </cell>
          <cell r="AU388" t="str">
            <v>оплата АХО услуг (ВР)</v>
          </cell>
          <cell r="AV388">
            <v>652</v>
          </cell>
        </row>
        <row r="389">
          <cell r="AT389" t="str">
            <v>5.2.12.2.4</v>
          </cell>
          <cell r="AU389" t="str">
            <v>оплата прочих услуг по аутсорсингу (ВР)</v>
          </cell>
          <cell r="AV389">
            <v>653</v>
          </cell>
        </row>
        <row r="390">
          <cell r="AT390" t="str">
            <v>5.2.12.3</v>
          </cell>
          <cell r="AU390" t="str">
            <v>Выплаты персоналу (ВР)</v>
          </cell>
          <cell r="AV390">
            <v>654</v>
          </cell>
          <cell r="AW390">
            <v>1</v>
          </cell>
        </row>
        <row r="391">
          <cell r="AT391" t="str">
            <v>5.2.12.3.1</v>
          </cell>
          <cell r="AU391" t="str">
            <v>Оклад NET (ВР)</v>
          </cell>
          <cell r="AV391">
            <v>655</v>
          </cell>
        </row>
        <row r="392">
          <cell r="AT392" t="str">
            <v>5.2.12.3.2</v>
          </cell>
          <cell r="AU392" t="str">
            <v>Премия NET (ВР)</v>
          </cell>
          <cell r="AV392">
            <v>656</v>
          </cell>
        </row>
        <row r="393">
          <cell r="AT393" t="str">
            <v>5.2.12.3.3</v>
          </cell>
          <cell r="AU393" t="str">
            <v>Бонусы (ВР)</v>
          </cell>
          <cell r="AV393">
            <v>657</v>
          </cell>
        </row>
        <row r="394">
          <cell r="AT394" t="str">
            <v>5.2.12.3.4</v>
          </cell>
          <cell r="AU394" t="str">
            <v>НДФЛ (ВР)</v>
          </cell>
          <cell r="AV394">
            <v>658</v>
          </cell>
        </row>
        <row r="395">
          <cell r="AT395" t="str">
            <v>5.2.12.3.5</v>
          </cell>
          <cell r="AU395" t="str">
            <v>ЕСН (ВР)</v>
          </cell>
          <cell r="AV395">
            <v>659</v>
          </cell>
        </row>
        <row r="396">
          <cell r="AT396" t="str">
            <v>5.2.12.3.6</v>
          </cell>
          <cell r="AU396" t="str">
            <v>ДМС (ВР)</v>
          </cell>
          <cell r="AV396">
            <v>660</v>
          </cell>
        </row>
        <row r="397">
          <cell r="AT397" t="str">
            <v>5.2.12.3.7</v>
          </cell>
          <cell r="AU397" t="str">
            <v>Прочие выплаты персоналу (ВР)</v>
          </cell>
          <cell r="AV397">
            <v>776</v>
          </cell>
        </row>
        <row r="398">
          <cell r="AT398" t="str">
            <v>5.2.12.4</v>
          </cell>
          <cell r="AU398" t="str">
            <v>Расходы на HR (ВР)</v>
          </cell>
          <cell r="AV398">
            <v>661</v>
          </cell>
          <cell r="AW398">
            <v>1</v>
          </cell>
        </row>
        <row r="399">
          <cell r="AT399" t="str">
            <v>5.2.12.4.1</v>
          </cell>
          <cell r="AU399" t="str">
            <v>Подбор персонала (ВР)</v>
          </cell>
          <cell r="AV399">
            <v>662</v>
          </cell>
        </row>
        <row r="400">
          <cell r="AT400" t="str">
            <v>5.2.12.4.2</v>
          </cell>
          <cell r="AU400" t="str">
            <v>Расходы на развитие персонала (ВР)</v>
          </cell>
          <cell r="AV400">
            <v>663</v>
          </cell>
        </row>
        <row r="401">
          <cell r="AT401" t="str">
            <v>5.2.12.4.3</v>
          </cell>
          <cell r="AU401" t="str">
            <v>Корпоративные программы (спортивные и общекорпоративные мероприятия) (ВР)</v>
          </cell>
          <cell r="AV401">
            <v>664</v>
          </cell>
        </row>
        <row r="402">
          <cell r="AT402" t="str">
            <v>5.2.12.4.4</v>
          </cell>
          <cell r="AU402" t="str">
            <v>Прочие выплаты на HR (ВР)</v>
          </cell>
          <cell r="AV402">
            <v>748</v>
          </cell>
        </row>
        <row r="403">
          <cell r="AT403" t="str">
            <v>5.2.12.5</v>
          </cell>
          <cell r="AU403" t="str">
            <v>Командировочные (ВР)</v>
          </cell>
          <cell r="AV403">
            <v>665</v>
          </cell>
          <cell r="AW403">
            <v>1</v>
          </cell>
        </row>
        <row r="404">
          <cell r="AT404" t="str">
            <v>5.2.12.5.1</v>
          </cell>
          <cell r="AU404" t="str">
            <v>Билеты (ВР)</v>
          </cell>
          <cell r="AV404">
            <v>666</v>
          </cell>
        </row>
        <row r="405">
          <cell r="AT405" t="str">
            <v>5.2.12.5.2</v>
          </cell>
          <cell r="AU405" t="str">
            <v>Суточные (ВР)</v>
          </cell>
          <cell r="AV405">
            <v>667</v>
          </cell>
        </row>
        <row r="406">
          <cell r="AT406" t="str">
            <v>5.2.12.5.3</v>
          </cell>
          <cell r="AU406" t="str">
            <v>Проживание (ВР)</v>
          </cell>
          <cell r="AV406">
            <v>668</v>
          </cell>
        </row>
        <row r="407">
          <cell r="AT407" t="str">
            <v>5.2.12.6</v>
          </cell>
          <cell r="AU407" t="str">
            <v>Представительские (ВР)</v>
          </cell>
          <cell r="AV407">
            <v>669</v>
          </cell>
          <cell r="AW407">
            <v>1</v>
          </cell>
        </row>
        <row r="408">
          <cell r="AT408" t="str">
            <v>5.2.12.6.1</v>
          </cell>
          <cell r="AU408" t="str">
            <v>Представительские расходы (ВР)</v>
          </cell>
          <cell r="AV408">
            <v>670</v>
          </cell>
        </row>
        <row r="409">
          <cell r="AT409" t="str">
            <v>5.2.12.7</v>
          </cell>
          <cell r="AU409" t="str">
            <v>Расходы на ИТ и связь (ВР)</v>
          </cell>
          <cell r="AV409">
            <v>671</v>
          </cell>
          <cell r="AW409">
            <v>1</v>
          </cell>
        </row>
        <row r="410">
          <cell r="AT410" t="str">
            <v>5.2.12.7.1</v>
          </cell>
          <cell r="AU410" t="str">
            <v>Мобильная связь (ВР)</v>
          </cell>
          <cell r="AV410">
            <v>672</v>
          </cell>
        </row>
        <row r="411">
          <cell r="AT411" t="str">
            <v>5.2.12.7.10</v>
          </cell>
          <cell r="AU411" t="str">
            <v>Интернет (ВР)</v>
          </cell>
          <cell r="AV411">
            <v>681</v>
          </cell>
        </row>
        <row r="412">
          <cell r="AT412" t="str">
            <v>5.2.12.7.11</v>
          </cell>
          <cell r="AU412" t="str">
            <v>Почтово-телеграфные расходы (ВР)</v>
          </cell>
          <cell r="AV412">
            <v>682</v>
          </cell>
        </row>
        <row r="413">
          <cell r="AT413" t="str">
            <v>5.2.12.7.12</v>
          </cell>
          <cell r="AU413" t="str">
            <v>Прочие расходы на ИТ (ВР)</v>
          </cell>
          <cell r="AV413">
            <v>683</v>
          </cell>
        </row>
        <row r="414">
          <cell r="AT414" t="str">
            <v>5.2.12.7.2</v>
          </cell>
          <cell r="AU414" t="str">
            <v>Приобретение компьютеров, оргтехники, средств связи (не амортизируемых) (ВР)</v>
          </cell>
          <cell r="AV414">
            <v>673</v>
          </cell>
        </row>
        <row r="415">
          <cell r="AT415" t="str">
            <v>5.2.12.7.3</v>
          </cell>
          <cell r="AU415" t="str">
            <v>Амортизация ОС и НМА (ИТ) (ВР)</v>
          </cell>
          <cell r="AV415">
            <v>674</v>
          </cell>
        </row>
        <row r="416">
          <cell r="AT416" t="str">
            <v>5.2.12.7.4</v>
          </cell>
          <cell r="AU416" t="str">
            <v>Аренда ОС и НМА (ИТ) (ВР)</v>
          </cell>
          <cell r="AV416">
            <v>675</v>
          </cell>
        </row>
        <row r="417">
          <cell r="AT417" t="str">
            <v>5.2.12.7.5</v>
          </cell>
          <cell r="AU417" t="str">
            <v>Лизинг ОС и НМА (ИТ) (ВР)</v>
          </cell>
          <cell r="AV417">
            <v>676</v>
          </cell>
        </row>
        <row r="418">
          <cell r="AT418" t="str">
            <v>5.2.12.7.6</v>
          </cell>
          <cell r="AU418" t="str">
            <v>Информационные услуги (ВР)</v>
          </cell>
          <cell r="AV418">
            <v>677</v>
          </cell>
        </row>
        <row r="419">
          <cell r="AT419" t="str">
            <v>5.2.12.7.7</v>
          </cell>
          <cell r="AU419" t="str">
            <v>Расходные материалы (ИТ) (ВР)</v>
          </cell>
          <cell r="AV419">
            <v>678</v>
          </cell>
        </row>
        <row r="420">
          <cell r="AT420" t="str">
            <v>5.2.12.7.8</v>
          </cell>
          <cell r="AU420" t="str">
            <v>Ремонт и эксплуатация (ИТ) (ВР)</v>
          </cell>
          <cell r="AV420">
            <v>679</v>
          </cell>
        </row>
        <row r="421">
          <cell r="AT421" t="str">
            <v>5.2.12.7.9</v>
          </cell>
          <cell r="AU421" t="str">
            <v>Связь (ВР)</v>
          </cell>
          <cell r="AV421">
            <v>680</v>
          </cell>
        </row>
        <row r="422">
          <cell r="AT422" t="str">
            <v>5.2.12.8</v>
          </cell>
          <cell r="AU422" t="str">
            <v>Содержание помещений (ВР)</v>
          </cell>
          <cell r="AV422">
            <v>684</v>
          </cell>
          <cell r="AW422">
            <v>1</v>
          </cell>
        </row>
        <row r="423">
          <cell r="AT423" t="str">
            <v>5.2.12.8.1</v>
          </cell>
          <cell r="AU423" t="str">
            <v>Приобретение мебели, офис. оборудования (не амортизируемого) (ВР)</v>
          </cell>
          <cell r="AV423">
            <v>685</v>
          </cell>
        </row>
        <row r="424">
          <cell r="AT424" t="str">
            <v>5.2.12.8.10</v>
          </cell>
          <cell r="AU424" t="str">
            <v>Охрана (ВР)</v>
          </cell>
          <cell r="AV424">
            <v>698</v>
          </cell>
        </row>
        <row r="425">
          <cell r="AT425" t="str">
            <v>5.2.12.8.11</v>
          </cell>
          <cell r="AU425" t="str">
            <v>Прочие хоз. расходы (ВР)</v>
          </cell>
          <cell r="AV425">
            <v>699</v>
          </cell>
          <cell r="AW425">
            <v>1</v>
          </cell>
        </row>
        <row r="426">
          <cell r="AT426" t="str">
            <v>5.2.12.8.11.1</v>
          </cell>
          <cell r="AU426" t="str">
            <v>уборка офисов (ВР)</v>
          </cell>
          <cell r="AV426">
            <v>700</v>
          </cell>
        </row>
        <row r="427">
          <cell r="AT427" t="str">
            <v>5.2.12.8.11.2</v>
          </cell>
          <cell r="AU427" t="str">
            <v>оформление и обустройство офисов (ВР)</v>
          </cell>
          <cell r="AV427">
            <v>701</v>
          </cell>
        </row>
        <row r="428">
          <cell r="AT428" t="str">
            <v>5.2.12.8.11.3</v>
          </cell>
          <cell r="AU428" t="str">
            <v>прочие хоз.расходы (ВР)</v>
          </cell>
          <cell r="AV428">
            <v>702</v>
          </cell>
        </row>
        <row r="429">
          <cell r="AT429" t="str">
            <v>5.2.12.8.11.4</v>
          </cell>
          <cell r="AU429" t="str">
            <v>покупка воды в офис (ВР)</v>
          </cell>
          <cell r="AV429">
            <v>751</v>
          </cell>
        </row>
        <row r="430">
          <cell r="AT430" t="str">
            <v>5.2.12.8.2</v>
          </cell>
          <cell r="AU430" t="str">
            <v>Амортизация ОС (АХО) (ВР)</v>
          </cell>
          <cell r="AV430">
            <v>686</v>
          </cell>
        </row>
        <row r="431">
          <cell r="AT431" t="str">
            <v>5.2.12.8.3</v>
          </cell>
          <cell r="AU431" t="str">
            <v>Аренда ОС (АХО) (ВР)</v>
          </cell>
          <cell r="AV431">
            <v>687</v>
          </cell>
          <cell r="AW431">
            <v>1</v>
          </cell>
        </row>
        <row r="432">
          <cell r="AT432" t="str">
            <v>5.2.12.8.3.1</v>
          </cell>
          <cell r="AU432" t="str">
            <v>аренда ОС (ВР)</v>
          </cell>
          <cell r="AV432">
            <v>688</v>
          </cell>
        </row>
        <row r="433">
          <cell r="AT433" t="str">
            <v>5.2.12.8.3.2</v>
          </cell>
          <cell r="AU433" t="str">
            <v>аренда квартиры (ВР)</v>
          </cell>
          <cell r="AV433">
            <v>689</v>
          </cell>
        </row>
        <row r="434">
          <cell r="AT434" t="str">
            <v>5.2.12.8.4</v>
          </cell>
          <cell r="AU434" t="str">
            <v>Лизинг ОС (АХО) (ВР)</v>
          </cell>
          <cell r="AV434">
            <v>690</v>
          </cell>
        </row>
        <row r="435">
          <cell r="AT435" t="str">
            <v>5.2.12.8.5</v>
          </cell>
          <cell r="AU435" t="str">
            <v>Ремонт и эксплуатация зданий и помещений (ВР)</v>
          </cell>
          <cell r="AV435">
            <v>691</v>
          </cell>
        </row>
        <row r="436">
          <cell r="AT436" t="str">
            <v>5.2.12.8.6</v>
          </cell>
          <cell r="AU436" t="str">
            <v>Ремонт мебели (ВР)</v>
          </cell>
          <cell r="AV436">
            <v>693</v>
          </cell>
          <cell r="AW436">
            <v>1</v>
          </cell>
        </row>
        <row r="437">
          <cell r="AT437" t="str">
            <v>5.2.12.8.6.1</v>
          </cell>
          <cell r="AU437" t="str">
            <v>ремонт мебели (ВР)</v>
          </cell>
          <cell r="AV437">
            <v>692</v>
          </cell>
        </row>
        <row r="438">
          <cell r="AT438" t="str">
            <v>5.2.12.8.6.2</v>
          </cell>
          <cell r="AU438" t="str">
            <v>ремонт бытовой техники (ВР)</v>
          </cell>
          <cell r="AV438">
            <v>694</v>
          </cell>
        </row>
        <row r="439">
          <cell r="AT439" t="str">
            <v>5.2.12.8.7</v>
          </cell>
          <cell r="AU439" t="str">
            <v>Страхование ОС (ВР)</v>
          </cell>
          <cell r="AV439">
            <v>695</v>
          </cell>
        </row>
        <row r="440">
          <cell r="AT440" t="str">
            <v>5.2.12.8.8</v>
          </cell>
          <cell r="AU440" t="str">
            <v>Канцтовары (ВР)</v>
          </cell>
          <cell r="AV440">
            <v>696</v>
          </cell>
        </row>
        <row r="441">
          <cell r="AT441" t="str">
            <v>5.2.12.8.9</v>
          </cell>
          <cell r="AU441" t="str">
            <v>Литература (ВР)</v>
          </cell>
          <cell r="AV441">
            <v>697</v>
          </cell>
        </row>
        <row r="442">
          <cell r="AT442" t="str">
            <v>5.2.12.9</v>
          </cell>
          <cell r="AU442" t="str">
            <v>Транспорт (ВР)</v>
          </cell>
          <cell r="AV442">
            <v>703</v>
          </cell>
          <cell r="AW442">
            <v>1</v>
          </cell>
        </row>
        <row r="443">
          <cell r="AT443" t="str">
            <v>5.2.12.9.1</v>
          </cell>
          <cell r="AU443" t="str">
            <v>Амортизация а/м (ВР)</v>
          </cell>
          <cell r="AV443">
            <v>704</v>
          </cell>
        </row>
        <row r="444">
          <cell r="AT444" t="str">
            <v>5.2.12.9.2</v>
          </cell>
          <cell r="AU444" t="str">
            <v>Аренда а/м, субаренда а/м (ВР)</v>
          </cell>
          <cell r="AV444">
            <v>705</v>
          </cell>
          <cell r="AW444">
            <v>1</v>
          </cell>
        </row>
        <row r="445">
          <cell r="AT445" t="str">
            <v>5.2.12.9.2.1</v>
          </cell>
          <cell r="AU445" t="str">
            <v>аренда а/м, субаренда а/м (ВР)</v>
          </cell>
          <cell r="AV445">
            <v>706</v>
          </cell>
        </row>
        <row r="446">
          <cell r="AT446" t="str">
            <v>5.2.12.9.2.2</v>
          </cell>
          <cell r="AU446" t="str">
            <v>аренда автостоянки (ВР)</v>
          </cell>
          <cell r="AV446">
            <v>707</v>
          </cell>
        </row>
        <row r="447">
          <cell r="AT447" t="str">
            <v>5.2.12.9.3</v>
          </cell>
          <cell r="AU447" t="str">
            <v>Лизинг а/м, сублизинг а/м (ВР)</v>
          </cell>
          <cell r="AV447">
            <v>708</v>
          </cell>
        </row>
        <row r="448">
          <cell r="AT448" t="str">
            <v>5.2.12.9.4</v>
          </cell>
          <cell r="AU448" t="str">
            <v>Ремонт и эксплуатация а/м (ВР)</v>
          </cell>
          <cell r="AV448">
            <v>709</v>
          </cell>
        </row>
        <row r="449">
          <cell r="AT449" t="str">
            <v>5.2.12.9.5</v>
          </cell>
          <cell r="AU449" t="str">
            <v>ГСМ (ВР)</v>
          </cell>
          <cell r="AV449">
            <v>710</v>
          </cell>
        </row>
        <row r="450">
          <cell r="AT450" t="str">
            <v>5.2.12.9.6</v>
          </cell>
          <cell r="AU450" t="str">
            <v>Страхование А/м (ВР)</v>
          </cell>
          <cell r="AV450">
            <v>711</v>
          </cell>
        </row>
        <row r="451">
          <cell r="AT451" t="str">
            <v>5.2.12.9.7</v>
          </cell>
          <cell r="AU451" t="str">
            <v>Прочие расходы на транспорт (ВР)</v>
          </cell>
          <cell r="AV451">
            <v>712</v>
          </cell>
        </row>
        <row r="452">
          <cell r="AT452" t="str">
            <v>5.2.13</v>
          </cell>
          <cell r="AU452" t="str">
            <v>Другие прочие расходы (ВР)</v>
          </cell>
          <cell r="AV452">
            <v>612</v>
          </cell>
        </row>
        <row r="453">
          <cell r="AT453" t="str">
            <v>5.2.2</v>
          </cell>
          <cell r="AU453" t="str">
            <v>Возмещение убытка (ущерба) к выплате</v>
          </cell>
          <cell r="AV453">
            <v>602</v>
          </cell>
        </row>
        <row r="454">
          <cell r="AT454" t="str">
            <v>5.2.3</v>
          </cell>
          <cell r="AU454" t="str">
            <v>Пени, штрафы, уплаченные в бюджет</v>
          </cell>
          <cell r="AV454">
            <v>603</v>
          </cell>
        </row>
        <row r="455">
          <cell r="AT455" t="str">
            <v>5.2.4</v>
          </cell>
          <cell r="AU455" t="str">
            <v>Убытки прошлых лет</v>
          </cell>
          <cell r="AV455">
            <v>604</v>
          </cell>
        </row>
        <row r="456">
          <cell r="AT456" t="str">
            <v>5.2.5</v>
          </cell>
          <cell r="AU456" t="str">
            <v>Спонсорство, благотворительность</v>
          </cell>
          <cell r="AV456">
            <v>605</v>
          </cell>
        </row>
        <row r="457">
          <cell r="AT457" t="str">
            <v>5.2.6</v>
          </cell>
          <cell r="AU457" t="str">
            <v>Соцпрограмма (ВСХ.,льготы)</v>
          </cell>
          <cell r="AV457">
            <v>606</v>
          </cell>
        </row>
        <row r="458">
          <cell r="AT458" t="str">
            <v>5.2.7</v>
          </cell>
          <cell r="AU458" t="str">
            <v>Оплата спортивных и т.п. мероприятий</v>
          </cell>
          <cell r="AV458">
            <v>607</v>
          </cell>
        </row>
        <row r="459">
          <cell r="AT459" t="str">
            <v>5.2.8</v>
          </cell>
          <cell r="AU459" t="str">
            <v>Дебиторская задолженность списанная</v>
          </cell>
          <cell r="AV459">
            <v>608</v>
          </cell>
        </row>
        <row r="460">
          <cell r="AT460" t="str">
            <v>5.2.С</v>
          </cell>
          <cell r="AU460" t="str">
            <v>Справочно</v>
          </cell>
          <cell r="AV460">
            <v>613</v>
          </cell>
          <cell r="AW460">
            <v>1</v>
          </cell>
        </row>
        <row r="461">
          <cell r="AT461" t="str">
            <v>5.2.С1</v>
          </cell>
          <cell r="AU461" t="str">
            <v>Выплаты от потребителей товаров, работ,услуг по агентскому договору для третьих лиц</v>
          </cell>
          <cell r="AV461">
            <v>614</v>
          </cell>
          <cell r="AW461">
            <v>1</v>
          </cell>
        </row>
        <row r="462">
          <cell r="AT462" t="str">
            <v>5.2.С1.1</v>
          </cell>
          <cell r="AU462" t="str">
            <v>Коммунальные услуги</v>
          </cell>
          <cell r="AV462">
            <v>615</v>
          </cell>
          <cell r="AW462">
            <v>1</v>
          </cell>
        </row>
        <row r="463">
          <cell r="AT463" t="str">
            <v>5.2.С1.2</v>
          </cell>
          <cell r="AU463" t="str">
            <v xml:space="preserve"> Плата за найм в бюджет муниципального образования</v>
          </cell>
          <cell r="AV463">
            <v>622</v>
          </cell>
        </row>
        <row r="464">
          <cell r="AT464" t="str">
            <v>5.2.С1.3</v>
          </cell>
          <cell r="AU464" t="str">
            <v xml:space="preserve"> Услуги по капитальному ремонту</v>
          </cell>
          <cell r="AV464">
            <v>621</v>
          </cell>
        </row>
        <row r="465">
          <cell r="AT465" t="str">
            <v>5.2.С1.4</v>
          </cell>
          <cell r="AU465" t="str">
            <v>Благоустройство муниципального образования</v>
          </cell>
          <cell r="AV465">
            <v>623</v>
          </cell>
        </row>
        <row r="466">
          <cell r="AT466" t="str">
            <v>5.2.С1.5</v>
          </cell>
          <cell r="AU466" t="str">
            <v>Дополнительные платные услуги</v>
          </cell>
          <cell r="AV466">
            <v>624</v>
          </cell>
        </row>
        <row r="467">
          <cell r="AT467" t="str">
            <v>6</v>
          </cell>
          <cell r="AU467" t="str">
            <v>Прибыль до налогообложения</v>
          </cell>
          <cell r="AV467">
            <v>625</v>
          </cell>
        </row>
        <row r="468">
          <cell r="AT468" t="str">
            <v>7</v>
          </cell>
          <cell r="AU468" t="str">
            <v>Корректировка для определения налогооблагаемой прибыли</v>
          </cell>
          <cell r="AV468">
            <v>626</v>
          </cell>
          <cell r="AW468">
            <v>1</v>
          </cell>
        </row>
        <row r="469">
          <cell r="AT469" t="str">
            <v>7.1</v>
          </cell>
          <cell r="AU469" t="str">
            <v>Расходы, не принимаемые в целях налогообложения по налогу на прибыль</v>
          </cell>
          <cell r="AV469">
            <v>627</v>
          </cell>
        </row>
        <row r="470">
          <cell r="AT470" t="str">
            <v>7.2</v>
          </cell>
          <cell r="AU470" t="str">
            <v>Доходы, не учитываемыек в целях налогообложения по налогу на прибыль</v>
          </cell>
          <cell r="AV470">
            <v>628</v>
          </cell>
        </row>
        <row r="471">
          <cell r="AT471" t="str">
            <v>8</v>
          </cell>
          <cell r="AU471" t="str">
            <v>База по налогу на прибыль</v>
          </cell>
          <cell r="AV471">
            <v>629</v>
          </cell>
        </row>
        <row r="472">
          <cell r="AT472" t="str">
            <v>9</v>
          </cell>
          <cell r="AU472" t="str">
            <v>Текущий налог на прибыль (текущий налоговый убыток)</v>
          </cell>
          <cell r="AV472">
            <v>630</v>
          </cell>
          <cell r="AW472">
            <v>1</v>
          </cell>
        </row>
        <row r="473">
          <cell r="AT473" t="str">
            <v>9.1.1</v>
          </cell>
          <cell r="AU473" t="str">
            <v>Постоянные налоговые обязательства (возникновение)</v>
          </cell>
          <cell r="AV473">
            <v>631</v>
          </cell>
        </row>
        <row r="474">
          <cell r="AT474" t="str">
            <v>9.1.2</v>
          </cell>
          <cell r="AU474" t="str">
            <v>Постоянные налоговые обязательства (списание)</v>
          </cell>
          <cell r="AV474">
            <v>764</v>
          </cell>
        </row>
        <row r="475">
          <cell r="AT475" t="str">
            <v>9.2.1</v>
          </cell>
          <cell r="AU475" t="str">
            <v>Отложенные налоговые активы (возникновение)</v>
          </cell>
          <cell r="AV475">
            <v>632</v>
          </cell>
        </row>
        <row r="476">
          <cell r="AT476" t="str">
            <v>9.2.2</v>
          </cell>
          <cell r="AU476" t="str">
            <v>Отложенные налоговые активы (списание)</v>
          </cell>
          <cell r="AV476">
            <v>765</v>
          </cell>
        </row>
        <row r="477">
          <cell r="AT477" t="str">
            <v>9.3.1</v>
          </cell>
          <cell r="AU477" t="str">
            <v>Отложенные налоговые обязательства (формирование)</v>
          </cell>
          <cell r="AV477">
            <v>633</v>
          </cell>
        </row>
        <row r="478">
          <cell r="AT478" t="str">
            <v>9.3.2</v>
          </cell>
          <cell r="AU478" t="str">
            <v>Отложенные налоговые обязательства (списание)</v>
          </cell>
          <cell r="AV478">
            <v>766</v>
          </cell>
        </row>
        <row r="479">
          <cell r="AT479" t="str">
            <v>9.4.1</v>
          </cell>
          <cell r="AU479" t="str">
            <v>Условный расход по налогу на прибыль</v>
          </cell>
          <cell r="AV479">
            <v>634</v>
          </cell>
        </row>
        <row r="480">
          <cell r="AT480" t="str">
            <v>9.4.2</v>
          </cell>
          <cell r="AU480" t="str">
            <v>Условный доход по налогу на прибыль</v>
          </cell>
          <cell r="AV480">
            <v>767</v>
          </cell>
        </row>
        <row r="481">
          <cell r="AU481" t="str">
            <v>Налоги и сборы, в т.ч.</v>
          </cell>
          <cell r="AV481">
            <v>568</v>
          </cell>
        </row>
        <row r="482">
          <cell r="AU482" t="str">
            <v>Справочно:</v>
          </cell>
          <cell r="AV482">
            <v>587</v>
          </cell>
          <cell r="AW482">
            <v>1</v>
          </cell>
        </row>
        <row r="483">
          <cell r="AU483" t="str">
            <v>Выплаты от потребителей товаров, работ,услуг по агентскому договору для третьих лиц</v>
          </cell>
          <cell r="AV483">
            <v>588</v>
          </cell>
          <cell r="AW483">
            <v>1</v>
          </cell>
        </row>
        <row r="484">
          <cell r="AU484" t="str">
            <v xml:space="preserve"> От реализации коммунальных услуг</v>
          </cell>
          <cell r="AV484">
            <v>589</v>
          </cell>
          <cell r="AW484">
            <v>1</v>
          </cell>
        </row>
        <row r="485">
          <cell r="AU485" t="str">
            <v>от водоснабжения ХВС</v>
          </cell>
          <cell r="AV485">
            <v>590</v>
          </cell>
        </row>
        <row r="486">
          <cell r="AU486" t="str">
            <v>от водоснабжения ГВС</v>
          </cell>
          <cell r="AV486">
            <v>591</v>
          </cell>
        </row>
        <row r="487">
          <cell r="AU487" t="str">
            <v>от водоотведения</v>
          </cell>
          <cell r="AV487">
            <v>592</v>
          </cell>
        </row>
        <row r="488">
          <cell r="AU488" t="str">
            <v>от вывоза ЖБО</v>
          </cell>
          <cell r="AV488">
            <v>593</v>
          </cell>
        </row>
        <row r="489">
          <cell r="AU489" t="str">
            <v xml:space="preserve"> от теплоэнергии</v>
          </cell>
          <cell r="AV489">
            <v>594</v>
          </cell>
        </row>
        <row r="490">
          <cell r="AU490" t="str">
            <v>Капитальный ремонт</v>
          </cell>
          <cell r="AV490">
            <v>595</v>
          </cell>
        </row>
        <row r="491">
          <cell r="AU491" t="str">
            <v xml:space="preserve"> Плата за найм</v>
          </cell>
          <cell r="AV491">
            <v>596</v>
          </cell>
        </row>
        <row r="492">
          <cell r="AU492" t="str">
            <v>Благоустройство муниципального образования</v>
          </cell>
          <cell r="AV492">
            <v>597</v>
          </cell>
        </row>
        <row r="493">
          <cell r="AU493" t="str">
            <v>Дополнительные платные услуги</v>
          </cell>
          <cell r="AV493">
            <v>598</v>
          </cell>
        </row>
        <row r="494">
          <cell r="AU494" t="str">
            <v xml:space="preserve"> Прочие поступления</v>
          </cell>
          <cell r="AV494">
            <v>599</v>
          </cell>
        </row>
        <row r="495">
          <cell r="AU495" t="str">
            <v>водоснабжение ХВС</v>
          </cell>
          <cell r="AV495">
            <v>616</v>
          </cell>
        </row>
        <row r="496">
          <cell r="AU496" t="str">
            <v>водоснабжение ГВС</v>
          </cell>
          <cell r="AV496">
            <v>617</v>
          </cell>
        </row>
        <row r="497">
          <cell r="AU497" t="str">
            <v>водоотведение</v>
          </cell>
          <cell r="AV497">
            <v>618</v>
          </cell>
        </row>
        <row r="498">
          <cell r="AU498" t="str">
            <v>вывоз ЖБО</v>
          </cell>
          <cell r="AV498">
            <v>619</v>
          </cell>
        </row>
        <row r="499">
          <cell r="AU499" t="str">
            <v xml:space="preserve"> теплоэнергия</v>
          </cell>
          <cell r="AV499">
            <v>620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Гр-СУ-КУ-Т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5">
          <cell r="AM5" t="str">
            <v>В</v>
          </cell>
          <cell r="AN5" t="str">
            <v>Выплаты</v>
          </cell>
          <cell r="AO5">
            <v>57</v>
          </cell>
          <cell r="AP5">
            <v>1</v>
          </cell>
        </row>
        <row r="6">
          <cell r="AM6" t="str">
            <v>В-1</v>
          </cell>
          <cell r="AN6" t="str">
            <v>Материалы</v>
          </cell>
          <cell r="AO6">
            <v>58</v>
          </cell>
          <cell r="AP6">
            <v>1</v>
          </cell>
        </row>
        <row r="7">
          <cell r="AM7" t="str">
            <v>В-10</v>
          </cell>
          <cell r="AN7" t="str">
            <v>Расходы по проектам (АИР)</v>
          </cell>
          <cell r="AO7">
            <v>333</v>
          </cell>
        </row>
        <row r="8">
          <cell r="AM8" t="str">
            <v>В-11</v>
          </cell>
          <cell r="AN8" t="str">
            <v>Налоги и сборы</v>
          </cell>
          <cell r="AO8">
            <v>190</v>
          </cell>
          <cell r="AP8">
            <v>1</v>
          </cell>
        </row>
        <row r="9">
          <cell r="AM9" t="str">
            <v>В-1-1</v>
          </cell>
          <cell r="AN9" t="str">
            <v>Строительные материалы</v>
          </cell>
          <cell r="AO9">
            <v>59</v>
          </cell>
          <cell r="AP9">
            <v>1</v>
          </cell>
        </row>
        <row r="10">
          <cell r="AM10" t="str">
            <v>В-11-1</v>
          </cell>
          <cell r="AN10" t="str">
            <v>Налог на имущество</v>
          </cell>
          <cell r="AO10">
            <v>191</v>
          </cell>
        </row>
        <row r="11">
          <cell r="AM11" t="str">
            <v>В-1-1-1</v>
          </cell>
          <cell r="AN11" t="str">
            <v>железобетон</v>
          </cell>
          <cell r="AO11">
            <v>60</v>
          </cell>
        </row>
        <row r="12">
          <cell r="AM12" t="str">
            <v>В-11-10</v>
          </cell>
          <cell r="AN12" t="str">
            <v>Пошлины</v>
          </cell>
          <cell r="AO12">
            <v>200</v>
          </cell>
        </row>
        <row r="13">
          <cell r="AM13" t="str">
            <v>В-11-11</v>
          </cell>
          <cell r="AN13" t="str">
            <v>Пени и штрафы по налогам</v>
          </cell>
          <cell r="AO13">
            <v>201</v>
          </cell>
        </row>
        <row r="14">
          <cell r="AM14" t="str">
            <v>В-11-12</v>
          </cell>
          <cell r="AN14" t="str">
            <v>Прочие налоги и сборы</v>
          </cell>
          <cell r="AO14">
            <v>202</v>
          </cell>
        </row>
        <row r="15">
          <cell r="AM15" t="str">
            <v>В-11-2</v>
          </cell>
          <cell r="AN15" t="str">
            <v>Налог на землю</v>
          </cell>
          <cell r="AO15">
            <v>192</v>
          </cell>
        </row>
        <row r="16">
          <cell r="AM16" t="str">
            <v>В-1-1-2</v>
          </cell>
          <cell r="AN16" t="str">
            <v>металлоконструкции</v>
          </cell>
          <cell r="AO16">
            <v>61</v>
          </cell>
        </row>
        <row r="17">
          <cell r="AM17" t="str">
            <v>В-11-3</v>
          </cell>
          <cell r="AN17" t="str">
            <v>Плата за закрязнения окружающей среды</v>
          </cell>
          <cell r="AO17">
            <v>193</v>
          </cell>
        </row>
        <row r="18">
          <cell r="AM18" t="str">
            <v>В-1-1-3</v>
          </cell>
          <cell r="AN18" t="str">
            <v>металлоизделия</v>
          </cell>
          <cell r="AO18">
            <v>62</v>
          </cell>
        </row>
        <row r="19">
          <cell r="AM19" t="str">
            <v>В-11-4</v>
          </cell>
          <cell r="AN19" t="str">
            <v>Плата за пользование водными ресурсами</v>
          </cell>
          <cell r="AO19">
            <v>194</v>
          </cell>
        </row>
        <row r="20">
          <cell r="AM20" t="str">
            <v>В-1-1-4</v>
          </cell>
          <cell r="AN20" t="str">
            <v>оборудование</v>
          </cell>
          <cell r="AO20">
            <v>63</v>
          </cell>
        </row>
        <row r="21">
          <cell r="AM21" t="str">
            <v>В-11-5</v>
          </cell>
          <cell r="AN21" t="str">
            <v>Арендная плата за землю</v>
          </cell>
          <cell r="AO21">
            <v>195</v>
          </cell>
        </row>
        <row r="22">
          <cell r="AM22" t="str">
            <v>В-1-1-5</v>
          </cell>
          <cell r="AN22" t="str">
            <v>провод</v>
          </cell>
          <cell r="AO22">
            <v>64</v>
          </cell>
        </row>
        <row r="23">
          <cell r="AM23" t="str">
            <v>В-11-6</v>
          </cell>
          <cell r="AN23" t="str">
            <v>Транспортный налог</v>
          </cell>
          <cell r="AO23">
            <v>196</v>
          </cell>
        </row>
        <row r="24">
          <cell r="AM24" t="str">
            <v>В-1-1-6</v>
          </cell>
          <cell r="AN24" t="str">
            <v>кабельная продукция</v>
          </cell>
          <cell r="AO24">
            <v>65</v>
          </cell>
        </row>
        <row r="25">
          <cell r="AM25" t="str">
            <v>В-11-7</v>
          </cell>
          <cell r="AN25" t="str">
            <v>Налог на прибыль</v>
          </cell>
          <cell r="AO25">
            <v>197</v>
          </cell>
        </row>
        <row r="26">
          <cell r="AM26" t="str">
            <v>В-11-8</v>
          </cell>
          <cell r="AN26" t="str">
            <v>НДС</v>
          </cell>
          <cell r="AO26">
            <v>198</v>
          </cell>
        </row>
        <row r="27">
          <cell r="AM27" t="str">
            <v>В-11-9</v>
          </cell>
          <cell r="AN27" t="str">
            <v>ЕСН</v>
          </cell>
          <cell r="AO27">
            <v>199</v>
          </cell>
        </row>
        <row r="28">
          <cell r="AM28" t="str">
            <v>В-12</v>
          </cell>
          <cell r="AN28" t="str">
            <v>Прочие выплаты</v>
          </cell>
          <cell r="AO28">
            <v>203</v>
          </cell>
          <cell r="AP28">
            <v>1</v>
          </cell>
        </row>
        <row r="29">
          <cell r="AM29" t="str">
            <v>В-1-2</v>
          </cell>
          <cell r="AN29" t="str">
            <v>Прочие материалы</v>
          </cell>
          <cell r="AO29">
            <v>67</v>
          </cell>
          <cell r="AP29">
            <v>1</v>
          </cell>
        </row>
        <row r="30">
          <cell r="AM30" t="str">
            <v>В-12-1</v>
          </cell>
          <cell r="AN30" t="str">
            <v>Выплаты по агентскому договору</v>
          </cell>
          <cell r="AO30">
            <v>328</v>
          </cell>
        </row>
        <row r="31">
          <cell r="AM31" t="str">
            <v>В-1-2-1</v>
          </cell>
          <cell r="AN31" t="str">
            <v>вспомогательные производственнные материалы</v>
          </cell>
          <cell r="AO31">
            <v>68</v>
          </cell>
        </row>
        <row r="32">
          <cell r="AM32" t="str">
            <v>В-12-10</v>
          </cell>
          <cell r="AN32" t="str">
            <v>Выплаты прочие</v>
          </cell>
          <cell r="AO32">
            <v>223</v>
          </cell>
        </row>
        <row r="33">
          <cell r="AM33" t="str">
            <v>В-12-2</v>
          </cell>
          <cell r="AN33" t="str">
            <v>Услуги ЕРКЦ</v>
          </cell>
          <cell r="AO33">
            <v>215</v>
          </cell>
        </row>
        <row r="34">
          <cell r="AM34" t="str">
            <v>В-1-2-2</v>
          </cell>
          <cell r="AN34" t="str">
            <v>запчасти</v>
          </cell>
          <cell r="AO34">
            <v>69</v>
          </cell>
        </row>
        <row r="35">
          <cell r="AM35" t="str">
            <v>В-12-3</v>
          </cell>
          <cell r="AN35" t="str">
            <v>Выплаты по охране окружающей среды</v>
          </cell>
          <cell r="AO35">
            <v>216</v>
          </cell>
        </row>
        <row r="36">
          <cell r="AM36" t="str">
            <v>В-1-2-3</v>
          </cell>
          <cell r="AN36" t="str">
            <v>спецодежда</v>
          </cell>
          <cell r="AO36">
            <v>70</v>
          </cell>
        </row>
        <row r="37">
          <cell r="AM37" t="str">
            <v>В-12-4</v>
          </cell>
          <cell r="AN37" t="str">
            <v>Выплаты на охрану труда</v>
          </cell>
          <cell r="AO37">
            <v>217</v>
          </cell>
        </row>
        <row r="38">
          <cell r="AM38" t="str">
            <v>В-1-2-4</v>
          </cell>
          <cell r="AN38" t="str">
            <v>инструмент и приспособления</v>
          </cell>
          <cell r="AO38">
            <v>71</v>
          </cell>
        </row>
        <row r="39">
          <cell r="AM39" t="str">
            <v>В-12-5</v>
          </cell>
          <cell r="AN39" t="str">
            <v>Страхование ОПФ</v>
          </cell>
          <cell r="AO39">
            <v>218</v>
          </cell>
        </row>
        <row r="40">
          <cell r="AM40" t="str">
            <v>В-1-2-5</v>
          </cell>
          <cell r="AN40" t="str">
            <v>химреагенты</v>
          </cell>
          <cell r="AO40">
            <v>72</v>
          </cell>
        </row>
        <row r="41">
          <cell r="AM41" t="str">
            <v>В-12-6</v>
          </cell>
          <cell r="AN41" t="str">
            <v>Банковские комиссии</v>
          </cell>
          <cell r="AO41">
            <v>219</v>
          </cell>
        </row>
        <row r="42">
          <cell r="AM42" t="str">
            <v>В-1-2-6</v>
          </cell>
          <cell r="AN42" t="str">
            <v>ГСМ</v>
          </cell>
          <cell r="AO42">
            <v>73</v>
          </cell>
        </row>
        <row r="43">
          <cell r="AM43" t="str">
            <v>В-12-7</v>
          </cell>
          <cell r="AN43" t="str">
            <v>Комиссии</v>
          </cell>
          <cell r="AO43">
            <v>220</v>
          </cell>
        </row>
        <row r="44">
          <cell r="AM44" t="str">
            <v>В-1-2-7</v>
          </cell>
          <cell r="AN44" t="str">
            <v>прочие</v>
          </cell>
          <cell r="AO44">
            <v>74</v>
          </cell>
        </row>
        <row r="45">
          <cell r="AM45" t="str">
            <v>В-12-8</v>
          </cell>
          <cell r="AN45" t="str">
            <v>Возврат ошибочно перечисленных сумм</v>
          </cell>
          <cell r="AO45">
            <v>221</v>
          </cell>
        </row>
        <row r="46">
          <cell r="AM46" t="str">
            <v>В-12-9</v>
          </cell>
          <cell r="AN46" t="str">
            <v>Выплаты штрафов, пеней, неустоек</v>
          </cell>
          <cell r="AO46">
            <v>222</v>
          </cell>
        </row>
        <row r="47">
          <cell r="AM47" t="str">
            <v>В-13</v>
          </cell>
          <cell r="AN47" t="str">
            <v>Резерв</v>
          </cell>
          <cell r="AO47">
            <v>224</v>
          </cell>
        </row>
        <row r="48">
          <cell r="AM48" t="str">
            <v>В-2</v>
          </cell>
          <cell r="AN48" t="str">
            <v>Топливо</v>
          </cell>
          <cell r="AO48">
            <v>75</v>
          </cell>
          <cell r="AP48">
            <v>1</v>
          </cell>
        </row>
        <row r="49">
          <cell r="AM49" t="str">
            <v>В-2-1</v>
          </cell>
          <cell r="AN49" t="str">
            <v>газ</v>
          </cell>
          <cell r="AO49">
            <v>329</v>
          </cell>
          <cell r="AP49">
            <v>1</v>
          </cell>
        </row>
        <row r="50">
          <cell r="AM50" t="str">
            <v>В-2-1-1</v>
          </cell>
          <cell r="AN50" t="str">
            <v>сжиженный газ</v>
          </cell>
          <cell r="AO50">
            <v>330</v>
          </cell>
        </row>
        <row r="51">
          <cell r="AM51" t="str">
            <v>В-2-1-2</v>
          </cell>
          <cell r="AN51" t="str">
            <v>природный газ</v>
          </cell>
          <cell r="AO51">
            <v>331</v>
          </cell>
        </row>
        <row r="52">
          <cell r="AM52" t="str">
            <v>В-2-2</v>
          </cell>
          <cell r="AN52" t="str">
            <v>уголь</v>
          </cell>
          <cell r="AO52">
            <v>77</v>
          </cell>
        </row>
        <row r="53">
          <cell r="AM53" t="str">
            <v>В-2-3</v>
          </cell>
          <cell r="AN53" t="str">
            <v>мазут</v>
          </cell>
          <cell r="AO53">
            <v>78</v>
          </cell>
        </row>
        <row r="54">
          <cell r="AM54" t="str">
            <v>В-2-4</v>
          </cell>
          <cell r="AN54" t="str">
            <v>прочие виды топлива</v>
          </cell>
          <cell r="AO54">
            <v>79</v>
          </cell>
        </row>
        <row r="55">
          <cell r="AM55" t="str">
            <v>В-3</v>
          </cell>
          <cell r="AN55" t="str">
            <v>Покупные ресурсы</v>
          </cell>
          <cell r="AO55">
            <v>80</v>
          </cell>
          <cell r="AP55">
            <v>1</v>
          </cell>
        </row>
        <row r="56">
          <cell r="AM56" t="str">
            <v>В-3-1</v>
          </cell>
          <cell r="AN56" t="str">
            <v>электрическая энергия</v>
          </cell>
          <cell r="AO56">
            <v>81</v>
          </cell>
        </row>
        <row r="57">
          <cell r="AM57" t="str">
            <v>В-3-2</v>
          </cell>
          <cell r="AN57" t="str">
            <v>тепловая энергия</v>
          </cell>
          <cell r="AO57">
            <v>82</v>
          </cell>
        </row>
        <row r="58">
          <cell r="AM58" t="str">
            <v>В-3-3</v>
          </cell>
          <cell r="AN58" t="str">
            <v>вода</v>
          </cell>
          <cell r="AO58">
            <v>83</v>
          </cell>
        </row>
        <row r="59">
          <cell r="AM59" t="str">
            <v>В-3-4</v>
          </cell>
          <cell r="AN59" t="str">
            <v>ТМЦ для перепродажи</v>
          </cell>
          <cell r="AO59">
            <v>326</v>
          </cell>
        </row>
        <row r="60">
          <cell r="AM60" t="str">
            <v>В-3-5</v>
          </cell>
          <cell r="AN60" t="str">
            <v>прочие покупные ресурсы</v>
          </cell>
          <cell r="AO60">
            <v>327</v>
          </cell>
        </row>
        <row r="61">
          <cell r="AM61" t="str">
            <v>В-4</v>
          </cell>
          <cell r="AN61" t="str">
            <v>Услуги производственного характера</v>
          </cell>
          <cell r="AO61">
            <v>85</v>
          </cell>
          <cell r="AP61">
            <v>1</v>
          </cell>
        </row>
        <row r="62">
          <cell r="AM62" t="str">
            <v>В-4-1</v>
          </cell>
          <cell r="AN62" t="str">
            <v>услуги по ремонту и эксплуатации</v>
          </cell>
          <cell r="AO62">
            <v>332</v>
          </cell>
        </row>
        <row r="63">
          <cell r="AM63" t="str">
            <v>В-4-2</v>
          </cell>
          <cell r="AN63" t="str">
            <v>транспортные услуги</v>
          </cell>
          <cell r="AO63">
            <v>92</v>
          </cell>
        </row>
        <row r="64">
          <cell r="AM64" t="str">
            <v>В-4-3</v>
          </cell>
          <cell r="AN64" t="str">
            <v>услуги субподрядных организаций</v>
          </cell>
          <cell r="AO64">
            <v>91</v>
          </cell>
        </row>
        <row r="65">
          <cell r="AM65" t="str">
            <v>В-4-4</v>
          </cell>
          <cell r="AN65" t="str">
            <v>прочие услуги производственного характера</v>
          </cell>
          <cell r="AO65">
            <v>94</v>
          </cell>
        </row>
        <row r="66">
          <cell r="AM66" t="str">
            <v>В-5</v>
          </cell>
          <cell r="AN66" t="str">
            <v>Аренда и лизинг ОПФ</v>
          </cell>
          <cell r="AO66">
            <v>95</v>
          </cell>
        </row>
        <row r="67">
          <cell r="AM67" t="str">
            <v>В-6</v>
          </cell>
          <cell r="AN67" t="str">
            <v>Оплата по договору управления</v>
          </cell>
          <cell r="AO67">
            <v>104</v>
          </cell>
        </row>
        <row r="68">
          <cell r="AM68" t="str">
            <v>В-7</v>
          </cell>
          <cell r="AN68" t="str">
            <v>Оплата услуг аутсорсинговых компаний</v>
          </cell>
          <cell r="AO68">
            <v>105</v>
          </cell>
          <cell r="AP68">
            <v>1</v>
          </cell>
        </row>
        <row r="69">
          <cell r="AM69" t="str">
            <v>В-7-1</v>
          </cell>
          <cell r="AN69" t="str">
            <v>оплата услуг по ведению бухгалтерского, налогового и др. учета</v>
          </cell>
          <cell r="AO69">
            <v>106</v>
          </cell>
        </row>
        <row r="70">
          <cell r="AM70" t="str">
            <v>В-7-2</v>
          </cell>
          <cell r="AN70" t="str">
            <v>оплата ИТ услуг</v>
          </cell>
          <cell r="AO70">
            <v>107</v>
          </cell>
        </row>
        <row r="71">
          <cell r="AM71" t="str">
            <v>В-7-3</v>
          </cell>
          <cell r="AN71" t="str">
            <v>оплата АХО услуг</v>
          </cell>
          <cell r="AO71">
            <v>108</v>
          </cell>
        </row>
        <row r="72">
          <cell r="AM72" t="str">
            <v>В-7-4</v>
          </cell>
          <cell r="AN72" t="str">
            <v>оплата прочих услуг по аутсорсингу</v>
          </cell>
          <cell r="AO72">
            <v>109</v>
          </cell>
        </row>
        <row r="73">
          <cell r="AM73" t="str">
            <v>В-8</v>
          </cell>
          <cell r="AN73" t="str">
            <v>Выплаты персоналу</v>
          </cell>
          <cell r="AO73">
            <v>110</v>
          </cell>
          <cell r="AP73">
            <v>1</v>
          </cell>
        </row>
        <row r="74">
          <cell r="AM74" t="str">
            <v>В-8-1</v>
          </cell>
          <cell r="AN74" t="str">
            <v>Оплата труда и выплаты социального характера</v>
          </cell>
          <cell r="AO74">
            <v>111</v>
          </cell>
        </row>
        <row r="75">
          <cell r="AM75" t="str">
            <v>В-8-2</v>
          </cell>
          <cell r="AN75" t="str">
            <v>НДФЛ</v>
          </cell>
          <cell r="AO75">
            <v>113</v>
          </cell>
        </row>
        <row r="76">
          <cell r="AM76" t="str">
            <v>В-8-3</v>
          </cell>
          <cell r="AN76" t="str">
            <v>Бонусы</v>
          </cell>
          <cell r="AO76">
            <v>112</v>
          </cell>
        </row>
        <row r="77">
          <cell r="AM77" t="str">
            <v>В-8-4</v>
          </cell>
          <cell r="AN77" t="str">
            <v>Прочие выплаты персоналу</v>
          </cell>
          <cell r="AO77">
            <v>114</v>
          </cell>
        </row>
        <row r="78">
          <cell r="AM78" t="str">
            <v>В-9</v>
          </cell>
          <cell r="AN78" t="str">
            <v>Прочие общехозяйственные и административно-управленческие расходы</v>
          </cell>
          <cell r="AO78">
            <v>115</v>
          </cell>
          <cell r="AP78">
            <v>1</v>
          </cell>
        </row>
        <row r="79">
          <cell r="AM79" t="str">
            <v>В-9-1</v>
          </cell>
          <cell r="AN79" t="str">
            <v>Выплаты на HR</v>
          </cell>
          <cell r="AO79">
            <v>116</v>
          </cell>
          <cell r="AP79">
            <v>1</v>
          </cell>
        </row>
        <row r="80">
          <cell r="AM80" t="str">
            <v>В-9-1-1</v>
          </cell>
          <cell r="AN80" t="str">
            <v>Подбор персонала</v>
          </cell>
          <cell r="AO80">
            <v>117</v>
          </cell>
        </row>
        <row r="81">
          <cell r="AM81" t="str">
            <v>В-9-1-2</v>
          </cell>
          <cell r="AN81" t="str">
            <v>Расходы на развитие персонала</v>
          </cell>
          <cell r="AO81">
            <v>118</v>
          </cell>
        </row>
        <row r="82">
          <cell r="AM82" t="str">
            <v>В-9-1-3</v>
          </cell>
          <cell r="AN82" t="str">
            <v>Корпоративные программы</v>
          </cell>
          <cell r="AO82">
            <v>119</v>
          </cell>
          <cell r="AP82">
            <v>1</v>
          </cell>
        </row>
        <row r="83">
          <cell r="AM83" t="str">
            <v>В-9-1-3-1</v>
          </cell>
          <cell r="AN83" t="str">
            <v>спортивно-оздоровительные мероприятия</v>
          </cell>
          <cell r="AO83">
            <v>120</v>
          </cell>
        </row>
        <row r="84">
          <cell r="AM84" t="str">
            <v>В-9-1-3-2</v>
          </cell>
          <cell r="AN84" t="str">
            <v>общекорпоративные мероприятия</v>
          </cell>
          <cell r="AO84">
            <v>121</v>
          </cell>
        </row>
        <row r="85">
          <cell r="AM85" t="str">
            <v>В-9-1-4</v>
          </cell>
          <cell r="AN85" t="str">
            <v>ДМС</v>
          </cell>
          <cell r="AO85">
            <v>122</v>
          </cell>
        </row>
        <row r="86">
          <cell r="AM86" t="str">
            <v>В-9-1-5</v>
          </cell>
          <cell r="AN86" t="str">
            <v>Прочие выплаты на HR</v>
          </cell>
          <cell r="AO86">
            <v>123</v>
          </cell>
        </row>
        <row r="87">
          <cell r="AM87" t="str">
            <v>В-9-2</v>
          </cell>
          <cell r="AN87" t="str">
            <v>Командировочные</v>
          </cell>
          <cell r="AO87">
            <v>124</v>
          </cell>
        </row>
        <row r="88">
          <cell r="AM88" t="str">
            <v>В-9-3</v>
          </cell>
          <cell r="AN88" t="str">
            <v>Представительские</v>
          </cell>
          <cell r="AO88">
            <v>125</v>
          </cell>
        </row>
        <row r="89">
          <cell r="AM89" t="str">
            <v>В-9-4</v>
          </cell>
          <cell r="AN89" t="str">
            <v>Расходы на ИТ и связь</v>
          </cell>
          <cell r="AO89">
            <v>126</v>
          </cell>
          <cell r="AP89">
            <v>1</v>
          </cell>
        </row>
        <row r="90">
          <cell r="AM90" t="str">
            <v>В-9-4-1</v>
          </cell>
          <cell r="AN90" t="str">
            <v>Мобильная связь</v>
          </cell>
          <cell r="AO90">
            <v>127</v>
          </cell>
        </row>
        <row r="91">
          <cell r="AM91" t="str">
            <v>В-9-4-10</v>
          </cell>
          <cell r="AN91" t="str">
            <v>Почтово-телеграфные расходы</v>
          </cell>
          <cell r="AO91">
            <v>136</v>
          </cell>
        </row>
        <row r="92">
          <cell r="AM92" t="str">
            <v>В-9-4-11</v>
          </cell>
          <cell r="AN92" t="str">
            <v>Прочие расходы на ИТ</v>
          </cell>
          <cell r="AO92">
            <v>137</v>
          </cell>
        </row>
        <row r="93">
          <cell r="AM93" t="str">
            <v>В-9-4-2</v>
          </cell>
          <cell r="AN93" t="str">
            <v>Приобретение компьютеров, оргтехники, средств связи , НМА (не амортизируемого)</v>
          </cell>
          <cell r="AO93">
            <v>128</v>
          </cell>
        </row>
        <row r="94">
          <cell r="AM94" t="str">
            <v>В-9-4-3</v>
          </cell>
          <cell r="AN94" t="str">
            <v>Аренда ОС и НМА (ИТ)</v>
          </cell>
          <cell r="AO94">
            <v>129</v>
          </cell>
        </row>
        <row r="95">
          <cell r="AM95" t="str">
            <v>В-9-4-4</v>
          </cell>
          <cell r="AN95" t="str">
            <v>Лизинг ОС и НМА (ИТ)</v>
          </cell>
          <cell r="AO95">
            <v>130</v>
          </cell>
        </row>
        <row r="96">
          <cell r="AM96" t="str">
            <v>В-9-4-5</v>
          </cell>
          <cell r="AN96" t="str">
            <v>Информационные услуги</v>
          </cell>
          <cell r="AO96">
            <v>131</v>
          </cell>
        </row>
        <row r="97">
          <cell r="AM97" t="str">
            <v>В-9-4-6</v>
          </cell>
          <cell r="AN97" t="str">
            <v>Расходные материалы (ИТ)</v>
          </cell>
          <cell r="AO97">
            <v>132</v>
          </cell>
        </row>
        <row r="98">
          <cell r="AM98" t="str">
            <v>В-9-4-7</v>
          </cell>
          <cell r="AN98" t="str">
            <v>Ремонт и эксплуатация (ИТ)</v>
          </cell>
          <cell r="AO98">
            <v>133</v>
          </cell>
        </row>
        <row r="99">
          <cell r="AM99" t="str">
            <v>В-9-4-8</v>
          </cell>
          <cell r="AN99" t="str">
            <v>Связь</v>
          </cell>
          <cell r="AO99">
            <v>134</v>
          </cell>
        </row>
        <row r="100">
          <cell r="AM100" t="str">
            <v>В-9-4-9</v>
          </cell>
          <cell r="AN100" t="str">
            <v>Интернет</v>
          </cell>
          <cell r="AO100">
            <v>135</v>
          </cell>
        </row>
        <row r="101">
          <cell r="AM101" t="str">
            <v>В-9-5</v>
          </cell>
          <cell r="AN101" t="str">
            <v>Содержание помещений</v>
          </cell>
          <cell r="AO101">
            <v>138</v>
          </cell>
          <cell r="AP101">
            <v>1</v>
          </cell>
        </row>
        <row r="102">
          <cell r="AM102" t="str">
            <v>В-9-5-1</v>
          </cell>
          <cell r="AN102" t="str">
            <v>Приобретение мебели, офис. оборудования (не амортизируемого)</v>
          </cell>
          <cell r="AO102">
            <v>139</v>
          </cell>
        </row>
        <row r="103">
          <cell r="AM103" t="str">
            <v>В-9-5-2</v>
          </cell>
          <cell r="AN103" t="str">
            <v>Аренда ОС (АХО)</v>
          </cell>
          <cell r="AO103">
            <v>140</v>
          </cell>
          <cell r="AP103">
            <v>1</v>
          </cell>
        </row>
        <row r="104">
          <cell r="AM104" t="str">
            <v>В-9-5-2-1</v>
          </cell>
          <cell r="AN104" t="str">
            <v>аренда ОС</v>
          </cell>
          <cell r="AO104">
            <v>141</v>
          </cell>
        </row>
        <row r="105">
          <cell r="AM105" t="str">
            <v>В-9-5-2-2</v>
          </cell>
          <cell r="AN105" t="str">
            <v>аренда квартиры</v>
          </cell>
          <cell r="AO105">
            <v>142</v>
          </cell>
        </row>
        <row r="106">
          <cell r="AM106" t="str">
            <v>В-9-5-3</v>
          </cell>
          <cell r="AN106" t="str">
            <v>Лизинг ОС (АХО)</v>
          </cell>
          <cell r="AO106">
            <v>143</v>
          </cell>
        </row>
        <row r="107">
          <cell r="AM107" t="str">
            <v>В-9-5-4</v>
          </cell>
          <cell r="AN107" t="str">
            <v>Ремонт и эксплуатация зданий и помещений</v>
          </cell>
          <cell r="AO107">
            <v>144</v>
          </cell>
        </row>
        <row r="108">
          <cell r="AM108" t="str">
            <v>В-9-5-5</v>
          </cell>
          <cell r="AN108" t="str">
            <v>Ремонт мебели, бытовой техники и пр.</v>
          </cell>
          <cell r="AO108">
            <v>145</v>
          </cell>
          <cell r="AP108">
            <v>1</v>
          </cell>
        </row>
        <row r="109">
          <cell r="AM109" t="str">
            <v>В-9-5-5-1</v>
          </cell>
          <cell r="AN109" t="str">
            <v>ремонт мебели</v>
          </cell>
          <cell r="AO109">
            <v>146</v>
          </cell>
        </row>
        <row r="110">
          <cell r="AM110" t="str">
            <v>В-9-5-5-2</v>
          </cell>
          <cell r="AN110" t="str">
            <v>ремонт бытовой техники</v>
          </cell>
          <cell r="AO110">
            <v>147</v>
          </cell>
        </row>
        <row r="111">
          <cell r="AM111" t="str">
            <v>В-9-5-6</v>
          </cell>
          <cell r="AN111" t="str">
            <v>Страхование ОС</v>
          </cell>
          <cell r="AO111">
            <v>148</v>
          </cell>
        </row>
        <row r="112">
          <cell r="AM112" t="str">
            <v>В-9-5-7</v>
          </cell>
          <cell r="AN112" t="str">
            <v>Канцтовары</v>
          </cell>
          <cell r="AO112">
            <v>149</v>
          </cell>
        </row>
        <row r="113">
          <cell r="AM113" t="str">
            <v>В-9-5-8</v>
          </cell>
          <cell r="AN113" t="str">
            <v>Охрана</v>
          </cell>
          <cell r="AO113">
            <v>150</v>
          </cell>
        </row>
        <row r="114">
          <cell r="AM114" t="str">
            <v>В-9-5-9</v>
          </cell>
          <cell r="AN114" t="str">
            <v>Прочие хоз. расходы</v>
          </cell>
          <cell r="AO114">
            <v>151</v>
          </cell>
          <cell r="AP114">
            <v>1</v>
          </cell>
        </row>
        <row r="115">
          <cell r="AM115" t="str">
            <v>В-9-5-9-1</v>
          </cell>
          <cell r="AN115" t="str">
            <v>покупка воды в офис</v>
          </cell>
          <cell r="AO115">
            <v>152</v>
          </cell>
        </row>
        <row r="116">
          <cell r="AM116" t="str">
            <v>В-9-5-9-2</v>
          </cell>
          <cell r="AN116" t="str">
            <v>уборка офисов</v>
          </cell>
          <cell r="AO116">
            <v>153</v>
          </cell>
        </row>
        <row r="117">
          <cell r="AM117" t="str">
            <v>В-9-5-9-3</v>
          </cell>
          <cell r="AN117" t="str">
            <v>оформление и обустройство офисов</v>
          </cell>
          <cell r="AO117">
            <v>154</v>
          </cell>
        </row>
        <row r="118">
          <cell r="AM118" t="str">
            <v>В-9-5-9-4</v>
          </cell>
          <cell r="AN118" t="str">
            <v>хоз.расходы прочие</v>
          </cell>
          <cell r="AO118">
            <v>155</v>
          </cell>
        </row>
        <row r="119">
          <cell r="AM119" t="str">
            <v>В-9-6</v>
          </cell>
          <cell r="AN119" t="str">
            <v>Транспорт</v>
          </cell>
          <cell r="AO119">
            <v>156</v>
          </cell>
          <cell r="AP119">
            <v>1</v>
          </cell>
        </row>
        <row r="120">
          <cell r="AM120" t="str">
            <v>В-9-6-1</v>
          </cell>
          <cell r="AN120" t="str">
            <v>Аренда а/м, субаренда а/м</v>
          </cell>
          <cell r="AO120">
            <v>157</v>
          </cell>
          <cell r="AP120">
            <v>1</v>
          </cell>
        </row>
        <row r="121">
          <cell r="AM121" t="str">
            <v>В-9-6-1-1</v>
          </cell>
          <cell r="AN121" t="str">
            <v>Аренда а/м, субаренда а/м</v>
          </cell>
          <cell r="AO121">
            <v>158</v>
          </cell>
        </row>
        <row r="122">
          <cell r="AM122" t="str">
            <v>В-9-6-1-2</v>
          </cell>
          <cell r="AN122" t="str">
            <v>Аренда автостоянки</v>
          </cell>
          <cell r="AO122">
            <v>159</v>
          </cell>
        </row>
        <row r="123">
          <cell r="AM123" t="str">
            <v>В-9-6-2</v>
          </cell>
          <cell r="AN123" t="str">
            <v>Лизинг а/м , сублизинг а/м</v>
          </cell>
          <cell r="AO123">
            <v>160</v>
          </cell>
        </row>
        <row r="124">
          <cell r="AM124" t="str">
            <v>В-9-6-3</v>
          </cell>
          <cell r="AN124" t="str">
            <v>Ремонт и эксплуатация а/м</v>
          </cell>
          <cell r="AO124">
            <v>161</v>
          </cell>
        </row>
        <row r="125">
          <cell r="AM125" t="str">
            <v>В-9-6-4</v>
          </cell>
          <cell r="AN125" t="str">
            <v>ГСМ</v>
          </cell>
          <cell r="AO125">
            <v>162</v>
          </cell>
        </row>
        <row r="126">
          <cell r="AM126" t="str">
            <v>В-9-6-5</v>
          </cell>
          <cell r="AN126" t="str">
            <v>Страхование А/м</v>
          </cell>
          <cell r="AO126">
            <v>163</v>
          </cell>
        </row>
        <row r="127">
          <cell r="AM127" t="str">
            <v>В-9-6-6</v>
          </cell>
          <cell r="AN127" t="str">
            <v>Прочие расходы на транспорт</v>
          </cell>
          <cell r="AO127">
            <v>164</v>
          </cell>
        </row>
        <row r="128">
          <cell r="AM128" t="str">
            <v>В-9-7</v>
          </cell>
          <cell r="AN128" t="str">
            <v>Консалтинг, аудит</v>
          </cell>
          <cell r="AO128">
            <v>165</v>
          </cell>
          <cell r="AP128">
            <v>1</v>
          </cell>
        </row>
        <row r="129">
          <cell r="AM129" t="str">
            <v>В-9-7-1</v>
          </cell>
          <cell r="AN129" t="str">
            <v>Аудиторские услуги</v>
          </cell>
          <cell r="AO129">
            <v>166</v>
          </cell>
        </row>
        <row r="130">
          <cell r="AM130" t="str">
            <v>В-9-7-2</v>
          </cell>
          <cell r="AN130" t="str">
            <v>Консалтинг</v>
          </cell>
          <cell r="AO130">
            <v>167</v>
          </cell>
          <cell r="AP130">
            <v>1</v>
          </cell>
        </row>
        <row r="131">
          <cell r="AM131" t="str">
            <v>В-9-7-2-1</v>
          </cell>
          <cell r="AN131" t="str">
            <v>консультационные услуги</v>
          </cell>
          <cell r="AO131">
            <v>168</v>
          </cell>
        </row>
        <row r="132">
          <cell r="AM132" t="str">
            <v>В-9-7-2-2</v>
          </cell>
          <cell r="AN132" t="str">
            <v>услуги налоговых консультантов</v>
          </cell>
          <cell r="AO132">
            <v>169</v>
          </cell>
        </row>
        <row r="133">
          <cell r="AM133" t="str">
            <v>В-9-7-3</v>
          </cell>
          <cell r="AN133" t="str">
            <v>Прочие консультационные услуги</v>
          </cell>
          <cell r="AO133">
            <v>170</v>
          </cell>
        </row>
        <row r="134">
          <cell r="AM134" t="str">
            <v>В-9-7-4</v>
          </cell>
          <cell r="AN134" t="str">
            <v>Переводы</v>
          </cell>
          <cell r="AO134">
            <v>171</v>
          </cell>
        </row>
        <row r="135">
          <cell r="AM135" t="str">
            <v>В-9-8</v>
          </cell>
          <cell r="AN135" t="str">
            <v>Расходы на юридическое и прочее сопровождение</v>
          </cell>
          <cell r="AO135">
            <v>172</v>
          </cell>
          <cell r="AP135">
            <v>1</v>
          </cell>
        </row>
        <row r="136">
          <cell r="AM136" t="str">
            <v>В-9-8-1</v>
          </cell>
          <cell r="AN136" t="str">
            <v>Юридические услуги</v>
          </cell>
          <cell r="AO136">
            <v>173</v>
          </cell>
        </row>
        <row r="137">
          <cell r="AM137" t="str">
            <v>В-9-8-2</v>
          </cell>
          <cell r="AN137" t="str">
            <v>Нотариальные услуги</v>
          </cell>
          <cell r="AO137">
            <v>174</v>
          </cell>
        </row>
        <row r="138">
          <cell r="AM138" t="str">
            <v>В-9-8-3</v>
          </cell>
          <cell r="AN138" t="str">
            <v>Депозитарные услуги</v>
          </cell>
          <cell r="AO138">
            <v>175</v>
          </cell>
        </row>
        <row r="139">
          <cell r="AM139" t="str">
            <v>В-9-8-4</v>
          </cell>
          <cell r="AN139" t="str">
            <v>Брокерские услуги</v>
          </cell>
          <cell r="AO139">
            <v>176</v>
          </cell>
        </row>
        <row r="140">
          <cell r="AM140" t="str">
            <v>В-9-8-5</v>
          </cell>
          <cell r="AN140" t="str">
            <v>Услуги регистраторов</v>
          </cell>
          <cell r="AO140">
            <v>177</v>
          </cell>
        </row>
        <row r="141">
          <cell r="AM141" t="str">
            <v>В-9-8-6</v>
          </cell>
          <cell r="AN141" t="str">
            <v>Судебные издержки</v>
          </cell>
          <cell r="AO141">
            <v>178</v>
          </cell>
        </row>
        <row r="142">
          <cell r="AM142" t="str">
            <v>В-9-8-7</v>
          </cell>
          <cell r="AN142" t="str">
            <v>Лицензирование и сертификация</v>
          </cell>
          <cell r="AO142">
            <v>179</v>
          </cell>
        </row>
        <row r="143">
          <cell r="AM143" t="str">
            <v>В-9-8-8</v>
          </cell>
          <cell r="AN143" t="str">
            <v>Прочие расходы на юр.сопровождение</v>
          </cell>
          <cell r="AO143">
            <v>180</v>
          </cell>
        </row>
        <row r="144">
          <cell r="AM144" t="str">
            <v>В-9-9</v>
          </cell>
          <cell r="AN144" t="str">
            <v>Расходы на PR и маркетинг</v>
          </cell>
          <cell r="AO144">
            <v>181</v>
          </cell>
          <cell r="AP144">
            <v>1</v>
          </cell>
        </row>
        <row r="145">
          <cell r="AM145" t="str">
            <v>В-9-9-1</v>
          </cell>
          <cell r="AN145" t="str">
            <v>GR- мероприятия</v>
          </cell>
          <cell r="AO145">
            <v>182</v>
          </cell>
        </row>
        <row r="146">
          <cell r="AM146" t="str">
            <v>В-9-9-2</v>
          </cell>
          <cell r="AN146" t="str">
            <v>PR-мероприятия</v>
          </cell>
          <cell r="AO146">
            <v>183</v>
          </cell>
        </row>
        <row r="147">
          <cell r="AM147" t="str">
            <v>В-9-9-3</v>
          </cell>
          <cell r="AN147" t="str">
            <v>Размещение рекламы и информации (в т.ч.выставки)</v>
          </cell>
          <cell r="AO147">
            <v>184</v>
          </cell>
        </row>
        <row r="148">
          <cell r="AM148" t="str">
            <v>В-9-9-4</v>
          </cell>
          <cell r="AN148" t="str">
            <v>Дизайн, полиграфия</v>
          </cell>
          <cell r="AO148">
            <v>185</v>
          </cell>
        </row>
        <row r="149">
          <cell r="AM149" t="str">
            <v>В-9-9-5</v>
          </cell>
          <cell r="AN149" t="str">
            <v>Сувенирная продукция</v>
          </cell>
          <cell r="AO149">
            <v>186</v>
          </cell>
        </row>
        <row r="150">
          <cell r="AM150" t="str">
            <v>В-9-9-6</v>
          </cell>
          <cell r="AN150" t="str">
            <v>Международные проекты и мероприятия</v>
          </cell>
          <cell r="AO150">
            <v>187</v>
          </cell>
        </row>
        <row r="151">
          <cell r="AM151" t="str">
            <v>В-9-9-7</v>
          </cell>
          <cell r="AN151" t="str">
            <v>Литература и подписка на СМИ</v>
          </cell>
          <cell r="AO151">
            <v>188</v>
          </cell>
        </row>
        <row r="152">
          <cell r="AM152" t="str">
            <v>В-9-9-8</v>
          </cell>
          <cell r="AN152" t="str">
            <v>Прочие PR-расходы</v>
          </cell>
          <cell r="AO152">
            <v>189</v>
          </cell>
        </row>
        <row r="153">
          <cell r="AM153" t="str">
            <v>ИВ</v>
          </cell>
          <cell r="AN153" t="str">
            <v>ВЫПЛАТЫ</v>
          </cell>
          <cell r="AO153">
            <v>231</v>
          </cell>
          <cell r="AP153">
            <v>1</v>
          </cell>
        </row>
        <row r="154">
          <cell r="AM154" t="str">
            <v>ИВ-1</v>
          </cell>
          <cell r="AN154" t="str">
            <v>Приобретение инвестиционных вложений (акций, долей, паев)</v>
          </cell>
          <cell r="AO154">
            <v>232</v>
          </cell>
          <cell r="AP154">
            <v>1</v>
          </cell>
        </row>
        <row r="155">
          <cell r="AM155" t="str">
            <v>ИВ-1-1</v>
          </cell>
          <cell r="AN155" t="str">
            <v>Приобретение акций и выплаты в уставный капитал</v>
          </cell>
          <cell r="AO155">
            <v>233</v>
          </cell>
        </row>
        <row r="156">
          <cell r="AM156" t="str">
            <v>ИВ-1-2</v>
          </cell>
          <cell r="AN156" t="str">
            <v>Приобретение долей, паев</v>
          </cell>
          <cell r="AO156">
            <v>310</v>
          </cell>
        </row>
        <row r="157">
          <cell r="AM157" t="str">
            <v>ИВ-2</v>
          </cell>
          <cell r="AN157" t="str">
            <v>Строительство новых объектов (ТЭО, ПСД, материалы, услуги подрядных организаций, пр.)</v>
          </cell>
          <cell r="AO157">
            <v>235</v>
          </cell>
        </row>
        <row r="158">
          <cell r="AM158" t="str">
            <v>ИВ-3</v>
          </cell>
          <cell r="AN158" t="str">
            <v>Реконструкция и модернизация (ТЭО, ПСД, материалы, услуги подрядных организаций, пр.)</v>
          </cell>
          <cell r="AO158">
            <v>236</v>
          </cell>
        </row>
        <row r="159">
          <cell r="AM159" t="str">
            <v>ИВ-4</v>
          </cell>
          <cell r="AN159" t="str">
            <v>Приобретение ОС и НМА</v>
          </cell>
          <cell r="AO159">
            <v>300</v>
          </cell>
          <cell r="AP159">
            <v>1</v>
          </cell>
        </row>
        <row r="160">
          <cell r="AM160" t="str">
            <v>ИВ-4-1</v>
          </cell>
          <cell r="AN160" t="str">
            <v>Строительные механизмы и оборудование</v>
          </cell>
          <cell r="AO160">
            <v>336</v>
          </cell>
        </row>
        <row r="161">
          <cell r="AM161" t="str">
            <v>ИВ-4-2</v>
          </cell>
          <cell r="AN161" t="str">
            <v>Имущественные комплексы производственного назначения</v>
          </cell>
          <cell r="AO161">
            <v>337</v>
          </cell>
        </row>
        <row r="162">
          <cell r="AM162" t="str">
            <v>ИВ-4-3</v>
          </cell>
          <cell r="AN162" t="str">
            <v>Мебель</v>
          </cell>
          <cell r="AO162">
            <v>301</v>
          </cell>
        </row>
        <row r="163">
          <cell r="AM163" t="str">
            <v>ИВ-4-4</v>
          </cell>
          <cell r="AN163" t="str">
            <v>Компьютерная техника</v>
          </cell>
          <cell r="AO163">
            <v>302</v>
          </cell>
        </row>
        <row r="164">
          <cell r="AM164" t="str">
            <v>ИВ-4-5</v>
          </cell>
          <cell r="AN164" t="str">
            <v>Оргтехника</v>
          </cell>
          <cell r="AO164">
            <v>303</v>
          </cell>
        </row>
        <row r="165">
          <cell r="AM165" t="str">
            <v>ИВ-4-6</v>
          </cell>
          <cell r="AN165" t="str">
            <v>Программное обеспечение</v>
          </cell>
          <cell r="AO165">
            <v>304</v>
          </cell>
        </row>
        <row r="166">
          <cell r="AM166" t="str">
            <v>ИВ-4-7</v>
          </cell>
          <cell r="AN166" t="str">
            <v>Прочие ОС и НМА</v>
          </cell>
          <cell r="AO166">
            <v>305</v>
          </cell>
        </row>
        <row r="167">
          <cell r="AM167" t="str">
            <v>ИВ-5</v>
          </cell>
          <cell r="AN167" t="str">
            <v>Прочие выплаты по ивестиционной деятельности</v>
          </cell>
          <cell r="AO167">
            <v>238</v>
          </cell>
        </row>
        <row r="168">
          <cell r="AM168" t="str">
            <v>ИД</v>
          </cell>
          <cell r="AN168" t="str">
            <v>ИНВЕСТИЦИОННАЯ ДЕЯТЕЛЬНОСТЬ</v>
          </cell>
          <cell r="AO168">
            <v>225</v>
          </cell>
          <cell r="AP168">
            <v>1</v>
          </cell>
        </row>
        <row r="169">
          <cell r="AM169" t="str">
            <v>ИП</v>
          </cell>
          <cell r="AN169" t="str">
            <v>ПОСТУПЛЕНИЯ</v>
          </cell>
          <cell r="AO169">
            <v>226</v>
          </cell>
          <cell r="AP169">
            <v>1</v>
          </cell>
        </row>
        <row r="170">
          <cell r="AM170" t="str">
            <v>ИП-1</v>
          </cell>
          <cell r="AN170" t="str">
            <v>Реализация инвестиционных вложений (акций, долей, паев)</v>
          </cell>
          <cell r="AO170">
            <v>306</v>
          </cell>
          <cell r="AP170">
            <v>1</v>
          </cell>
        </row>
        <row r="171">
          <cell r="AM171" t="str">
            <v>ИП-1-1</v>
          </cell>
          <cell r="AN171" t="str">
            <v>Реализация акций</v>
          </cell>
          <cell r="AO171">
            <v>227</v>
          </cell>
        </row>
        <row r="172">
          <cell r="AM172" t="str">
            <v>ИП-1-2</v>
          </cell>
          <cell r="AN172" t="str">
            <v>Реализация долей, паев</v>
          </cell>
          <cell r="AO172">
            <v>307</v>
          </cell>
        </row>
        <row r="173">
          <cell r="AM173" t="str">
            <v>ИП-2</v>
          </cell>
          <cell r="AN173" t="str">
            <v>Поступления от реализация ОС и НМА</v>
          </cell>
          <cell r="AO173">
            <v>294</v>
          </cell>
          <cell r="AP173">
            <v>1</v>
          </cell>
        </row>
        <row r="174">
          <cell r="AM174" t="str">
            <v>ИП-2-1</v>
          </cell>
          <cell r="AN174" t="str">
            <v>Строительные механизмы и оборудование</v>
          </cell>
          <cell r="AO174">
            <v>334</v>
          </cell>
        </row>
        <row r="175">
          <cell r="AM175" t="str">
            <v>ИП-2-2</v>
          </cell>
          <cell r="AN175" t="str">
            <v>Имущественные комплексы производственного назначения</v>
          </cell>
          <cell r="AO175">
            <v>335</v>
          </cell>
        </row>
        <row r="176">
          <cell r="AM176" t="str">
            <v>ИП-2-3</v>
          </cell>
          <cell r="AN176" t="str">
            <v>Мебель</v>
          </cell>
          <cell r="AO176">
            <v>295</v>
          </cell>
        </row>
        <row r="177">
          <cell r="AM177" t="str">
            <v>ИП-2-4</v>
          </cell>
          <cell r="AN177" t="str">
            <v>Компьютерная техника</v>
          </cell>
          <cell r="AO177">
            <v>296</v>
          </cell>
        </row>
        <row r="178">
          <cell r="AM178" t="str">
            <v>ИП-2-5</v>
          </cell>
          <cell r="AN178" t="str">
            <v>Оргтехника</v>
          </cell>
          <cell r="AO178">
            <v>297</v>
          </cell>
        </row>
        <row r="179">
          <cell r="AM179" t="str">
            <v>ИП-2-6</v>
          </cell>
          <cell r="AN179" t="str">
            <v>Программное обеспечение</v>
          </cell>
          <cell r="AO179">
            <v>298</v>
          </cell>
        </row>
        <row r="180">
          <cell r="AM180" t="str">
            <v>ИП-2-7</v>
          </cell>
          <cell r="AN180" t="str">
            <v>Прочие ОС и НМА</v>
          </cell>
          <cell r="AO180">
            <v>299</v>
          </cell>
        </row>
        <row r="181">
          <cell r="AM181" t="str">
            <v>ИП-3</v>
          </cell>
          <cell r="AN181" t="str">
            <v>Прочие поступления от инвестиционной деятельности</v>
          </cell>
          <cell r="AO181">
            <v>230</v>
          </cell>
        </row>
        <row r="182">
          <cell r="AM182" t="str">
            <v>ОД</v>
          </cell>
          <cell r="AN182" t="str">
            <v>ОПЕРАЦИОННАЯ ДЕЯТЕЛЬНОСТЬ</v>
          </cell>
          <cell r="AO182">
            <v>1</v>
          </cell>
          <cell r="AP182">
            <v>1</v>
          </cell>
        </row>
        <row r="183">
          <cell r="AM183" t="str">
            <v>П</v>
          </cell>
          <cell r="AN183" t="str">
            <v>Поступления</v>
          </cell>
          <cell r="AO183">
            <v>2</v>
          </cell>
          <cell r="AP183">
            <v>1</v>
          </cell>
        </row>
        <row r="184">
          <cell r="AM184" t="str">
            <v>П-1</v>
          </cell>
          <cell r="AN184" t="str">
            <v>Поступления от реализации товаров, работ, услуг по текущей деятельности</v>
          </cell>
          <cell r="AO184">
            <v>3</v>
          </cell>
          <cell r="AP184">
            <v>1</v>
          </cell>
        </row>
        <row r="185">
          <cell r="AM185" t="str">
            <v>П-1-1</v>
          </cell>
          <cell r="AN185" t="str">
            <v>От реализации услуг электроснабжения</v>
          </cell>
          <cell r="AO185">
            <v>4</v>
          </cell>
        </row>
        <row r="186">
          <cell r="AM186" t="str">
            <v>П-1-10</v>
          </cell>
          <cell r="AN186" t="str">
            <v>По договорам аренды, субаренды (зданий, сооружений, машин, механизмов и пр.имущества)</v>
          </cell>
          <cell r="AO186">
            <v>16</v>
          </cell>
        </row>
        <row r="187">
          <cell r="AM187" t="str">
            <v>П-1-11</v>
          </cell>
          <cell r="AN187" t="str">
            <v>По договорам лизинга</v>
          </cell>
          <cell r="AO187">
            <v>17</v>
          </cell>
        </row>
        <row r="188">
          <cell r="AM188" t="str">
            <v>П-1-12</v>
          </cell>
          <cell r="AN188" t="str">
            <v>От реализации услуг страхования</v>
          </cell>
          <cell r="AO188">
            <v>19</v>
          </cell>
        </row>
        <row r="189">
          <cell r="AM189" t="str">
            <v>П-1-13</v>
          </cell>
          <cell r="AN189" t="str">
            <v>От реализации электроэнергии</v>
          </cell>
          <cell r="AO189">
            <v>20</v>
          </cell>
        </row>
        <row r="190">
          <cell r="AM190" t="str">
            <v>П-1-14</v>
          </cell>
          <cell r="AN190" t="str">
            <v>От реализации теплоэнергии</v>
          </cell>
          <cell r="AO190">
            <v>21</v>
          </cell>
        </row>
        <row r="191">
          <cell r="AM191" t="str">
            <v>П-1-15</v>
          </cell>
          <cell r="AN191" t="str">
            <v>От продажи угля</v>
          </cell>
          <cell r="AO191">
            <v>22</v>
          </cell>
        </row>
        <row r="192">
          <cell r="AM192" t="str">
            <v>П-1-16</v>
          </cell>
          <cell r="AN192" t="str">
            <v>От продажи мазута</v>
          </cell>
          <cell r="AO192">
            <v>23</v>
          </cell>
        </row>
        <row r="193">
          <cell r="AM193" t="str">
            <v>П-1-17</v>
          </cell>
          <cell r="AN193" t="str">
            <v>От реализации сжиженного газа</v>
          </cell>
          <cell r="AO193">
            <v>24</v>
          </cell>
        </row>
        <row r="194">
          <cell r="AM194" t="str">
            <v>П-1-18</v>
          </cell>
          <cell r="AN194" t="str">
            <v>От реализации природного газа</v>
          </cell>
          <cell r="AO194">
            <v>25</v>
          </cell>
        </row>
        <row r="195">
          <cell r="AM195" t="str">
            <v>П-1-19</v>
          </cell>
          <cell r="AN195" t="str">
            <v>От реализации прочих видов топлива</v>
          </cell>
          <cell r="AO195">
            <v>26</v>
          </cell>
        </row>
        <row r="196">
          <cell r="AM196" t="str">
            <v>П-1-2</v>
          </cell>
          <cell r="AN196" t="str">
            <v>От реализации услуг теплоснабжения</v>
          </cell>
          <cell r="AO196">
            <v>5</v>
          </cell>
        </row>
        <row r="197">
          <cell r="AM197" t="str">
            <v>П-1-20</v>
          </cell>
          <cell r="AN197" t="str">
            <v>От реализации ТМЦ</v>
          </cell>
          <cell r="AO197">
            <v>27</v>
          </cell>
        </row>
        <row r="198">
          <cell r="AM198" t="str">
            <v>П-1-21</v>
          </cell>
          <cell r="AN198" t="str">
            <v>Прочие товары, работы и услуги производственного характера</v>
          </cell>
          <cell r="AO198">
            <v>28</v>
          </cell>
        </row>
        <row r="199">
          <cell r="AM199" t="str">
            <v>П-1-22</v>
          </cell>
          <cell r="AN199" t="str">
            <v>Дивиденды УК</v>
          </cell>
          <cell r="AO199">
            <v>29</v>
          </cell>
        </row>
        <row r="200">
          <cell r="AM200" t="str">
            <v>П-1-23</v>
          </cell>
          <cell r="AN200" t="str">
            <v>Прочие доходы УК</v>
          </cell>
          <cell r="AO200">
            <v>30</v>
          </cell>
        </row>
        <row r="201">
          <cell r="AM201" t="str">
            <v>П-1-24</v>
          </cell>
          <cell r="AN201" t="str">
            <v>От реализации консультационных услуг</v>
          </cell>
          <cell r="AO201">
            <v>31</v>
          </cell>
        </row>
        <row r="202">
          <cell r="AM202" t="str">
            <v>П-1-25</v>
          </cell>
          <cell r="AN202" t="str">
            <v>От реализации услуг по управлению активами</v>
          </cell>
          <cell r="AO202">
            <v>32</v>
          </cell>
        </row>
        <row r="203">
          <cell r="AM203" t="str">
            <v>П-1-26</v>
          </cell>
          <cell r="AN203" t="str">
            <v>От реализации услуг по договору управления</v>
          </cell>
          <cell r="AO203">
            <v>33</v>
          </cell>
        </row>
        <row r="204">
          <cell r="AM204" t="str">
            <v>П-1-27</v>
          </cell>
          <cell r="AN204" t="str">
            <v>От реализации услуг по аутсорсингу</v>
          </cell>
          <cell r="AO204">
            <v>34</v>
          </cell>
          <cell r="AP204">
            <v>1</v>
          </cell>
        </row>
        <row r="205">
          <cell r="AM205" t="str">
            <v>П-1-27-1</v>
          </cell>
          <cell r="AN205" t="str">
            <v>от реализации услуг по ведению бухгалтерского, налогового и др. учета</v>
          </cell>
          <cell r="AO205">
            <v>35</v>
          </cell>
        </row>
        <row r="206">
          <cell r="AM206" t="str">
            <v>П-1-27-2</v>
          </cell>
          <cell r="AN206" t="str">
            <v>от реализации ИТ услуг</v>
          </cell>
          <cell r="AO206">
            <v>36</v>
          </cell>
        </row>
        <row r="207">
          <cell r="AM207" t="str">
            <v>П-1-27-3</v>
          </cell>
          <cell r="AN207" t="str">
            <v>от реализации АХО услуг</v>
          </cell>
          <cell r="AO207">
            <v>37</v>
          </cell>
        </row>
        <row r="208">
          <cell r="AM208" t="str">
            <v>П-1-27-4</v>
          </cell>
          <cell r="AN208" t="str">
            <v>от реализации прочих услуг по аутсорсингу</v>
          </cell>
          <cell r="AO208">
            <v>38</v>
          </cell>
        </row>
        <row r="209">
          <cell r="AM209" t="str">
            <v>П-1-28</v>
          </cell>
          <cell r="AN209" t="str">
            <v>От услуг по разработке технической и проектной документации</v>
          </cell>
          <cell r="AO209">
            <v>39</v>
          </cell>
        </row>
        <row r="210">
          <cell r="AM210" t="str">
            <v>П-1-29</v>
          </cell>
          <cell r="AN210" t="str">
            <v>Прочие товары, работы и услуги непроизводственного характера</v>
          </cell>
          <cell r="AO210">
            <v>40</v>
          </cell>
        </row>
        <row r="211">
          <cell r="AM211" t="str">
            <v>П-1-3</v>
          </cell>
          <cell r="AN211" t="str">
            <v>От реализации услуг водоснабжения и водоотведения</v>
          </cell>
          <cell r="AO211">
            <v>6</v>
          </cell>
        </row>
        <row r="212">
          <cell r="AM212" t="str">
            <v>П-1-4</v>
          </cell>
          <cell r="AN212" t="str">
            <v>От транспортировки природного газа</v>
          </cell>
          <cell r="AO212">
            <v>7</v>
          </cell>
        </row>
        <row r="213">
          <cell r="AM213" t="str">
            <v>П-1-5</v>
          </cell>
          <cell r="AN213" t="str">
            <v>По договорам на выполнение СМР и наладочных работ</v>
          </cell>
          <cell r="AO213">
            <v>8</v>
          </cell>
        </row>
        <row r="214">
          <cell r="AM214" t="str">
            <v>П-1-6</v>
          </cell>
          <cell r="AN214" t="str">
            <v>По договорам на выполнение подрядных ремонтных работ</v>
          </cell>
          <cell r="AO214">
            <v>9</v>
          </cell>
        </row>
        <row r="215">
          <cell r="AM215" t="str">
            <v>П-1-7</v>
          </cell>
          <cell r="AN215" t="str">
            <v>От реализации услуг автотранспорта</v>
          </cell>
          <cell r="AO215">
            <v>10</v>
          </cell>
        </row>
        <row r="216">
          <cell r="AM216" t="str">
            <v>П-1-8</v>
          </cell>
          <cell r="AN216" t="str">
            <v>От реализации услуг по агентским договорам (только агентское вознаграждение)</v>
          </cell>
          <cell r="AO216">
            <v>11</v>
          </cell>
        </row>
        <row r="217">
          <cell r="AM217" t="str">
            <v>П-1-9</v>
          </cell>
          <cell r="AN217" t="str">
            <v>От реализации жилищных услуг</v>
          </cell>
          <cell r="AO217">
            <v>324</v>
          </cell>
        </row>
        <row r="218">
          <cell r="AM218" t="str">
            <v>П-2</v>
          </cell>
          <cell r="AN218" t="str">
            <v>Прочие поступления</v>
          </cell>
          <cell r="AO218">
            <v>41</v>
          </cell>
          <cell r="AP218">
            <v>1</v>
          </cell>
        </row>
        <row r="219">
          <cell r="AM219" t="str">
            <v>П-2-1</v>
          </cell>
          <cell r="AN219" t="str">
            <v>Поступления от потребителей товаров, работ,услуг по агентскому договору для третьих лиц</v>
          </cell>
          <cell r="AO219">
            <v>325</v>
          </cell>
        </row>
        <row r="220">
          <cell r="AM220" t="str">
            <v>П-2-2</v>
          </cell>
          <cell r="AN220" t="str">
            <v>Ошибочно перечисленные суммы</v>
          </cell>
          <cell r="AO220">
            <v>53</v>
          </cell>
        </row>
        <row r="221">
          <cell r="AM221" t="str">
            <v>П-2-3</v>
          </cell>
          <cell r="AN221" t="str">
            <v>Финансирование из бюджета</v>
          </cell>
          <cell r="AO221">
            <v>54</v>
          </cell>
        </row>
        <row r="222">
          <cell r="AM222" t="str">
            <v>П-2-4</v>
          </cell>
          <cell r="AN222" t="str">
            <v>Штрафы, пени, неустойки</v>
          </cell>
          <cell r="AO222">
            <v>55</v>
          </cell>
        </row>
        <row r="223">
          <cell r="AM223" t="str">
            <v>П-2-5</v>
          </cell>
          <cell r="AN223" t="str">
            <v>Поступления прочие</v>
          </cell>
          <cell r="AO223">
            <v>56</v>
          </cell>
        </row>
        <row r="224">
          <cell r="AM224" t="str">
            <v>ФВ</v>
          </cell>
          <cell r="AN224" t="str">
            <v>ВЫПЛАТЫ</v>
          </cell>
          <cell r="AO224">
            <v>265</v>
          </cell>
          <cell r="AP224">
            <v>1</v>
          </cell>
        </row>
        <row r="225">
          <cell r="AM225" t="str">
            <v>ФВ-1</v>
          </cell>
          <cell r="AN225" t="str">
            <v>Возврат займов полученных</v>
          </cell>
          <cell r="AO225">
            <v>266</v>
          </cell>
        </row>
        <row r="226">
          <cell r="AM226" t="str">
            <v>ФВ-10</v>
          </cell>
          <cell r="AN226" t="str">
            <v>Транзитные выбытия</v>
          </cell>
          <cell r="AO226">
            <v>289</v>
          </cell>
        </row>
        <row r="227">
          <cell r="AM227" t="str">
            <v>ФВ-11</v>
          </cell>
          <cell r="AN227" t="str">
            <v>Выплаты (С)</v>
          </cell>
          <cell r="AO227">
            <v>290</v>
          </cell>
        </row>
        <row r="228">
          <cell r="AM228" t="str">
            <v>ФВ-12</v>
          </cell>
          <cell r="AN228" t="str">
            <v>Прочие выплаты по финансовой деятельности</v>
          </cell>
          <cell r="AO228">
            <v>291</v>
          </cell>
        </row>
        <row r="229">
          <cell r="AM229" t="str">
            <v>ФВ-2</v>
          </cell>
          <cell r="AN229" t="str">
            <v>Возврат кредитов</v>
          </cell>
          <cell r="AO229">
            <v>267</v>
          </cell>
        </row>
        <row r="230">
          <cell r="AM230" t="str">
            <v>ФВ-3</v>
          </cell>
          <cell r="AN230" t="str">
            <v>Выдача займов</v>
          </cell>
          <cell r="AO230">
            <v>268</v>
          </cell>
        </row>
        <row r="231">
          <cell r="AM231" t="str">
            <v>ФВ-4</v>
          </cell>
          <cell r="AN231" t="str">
            <v>На депозит</v>
          </cell>
          <cell r="AO231">
            <v>269</v>
          </cell>
        </row>
        <row r="232">
          <cell r="AM232" t="str">
            <v>ФВ-5</v>
          </cell>
          <cell r="AN232" t="str">
            <v>Финансовые вложения</v>
          </cell>
          <cell r="AO232">
            <v>270</v>
          </cell>
          <cell r="AP232">
            <v>1</v>
          </cell>
        </row>
        <row r="233">
          <cell r="AM233" t="str">
            <v>ФВ-5-1</v>
          </cell>
          <cell r="AN233" t="str">
            <v>Приобретение векселей третьих лиц</v>
          </cell>
          <cell r="AO233">
            <v>271</v>
          </cell>
        </row>
        <row r="234">
          <cell r="AM234" t="str">
            <v>ФВ-5-2</v>
          </cell>
          <cell r="AN234" t="str">
            <v>Приобретение облигаций</v>
          </cell>
          <cell r="AO234">
            <v>272</v>
          </cell>
        </row>
        <row r="235">
          <cell r="AM235" t="str">
            <v>ФВ-5-3</v>
          </cell>
          <cell r="AN235" t="str">
            <v>Прочие финансовые вложения</v>
          </cell>
          <cell r="AO235">
            <v>273</v>
          </cell>
        </row>
        <row r="236">
          <cell r="AM236" t="str">
            <v>ФВ-6</v>
          </cell>
          <cell r="AN236" t="str">
            <v>Погашение собственных ценных бумаг</v>
          </cell>
          <cell r="AO236">
            <v>274</v>
          </cell>
          <cell r="AP236">
            <v>1</v>
          </cell>
        </row>
        <row r="237">
          <cell r="AM237" t="str">
            <v>ФВ-6-1</v>
          </cell>
          <cell r="AN237" t="str">
            <v>Погашение собственных векселей</v>
          </cell>
          <cell r="AO237">
            <v>275</v>
          </cell>
        </row>
        <row r="238">
          <cell r="AM238" t="str">
            <v>ФВ-6-2</v>
          </cell>
          <cell r="AN238" t="str">
            <v>Погашение собственных облигаций</v>
          </cell>
          <cell r="AO238">
            <v>276</v>
          </cell>
        </row>
        <row r="239">
          <cell r="AM239" t="str">
            <v>ФВ-7</v>
          </cell>
          <cell r="AN239" t="str">
            <v>Проценты уплаченные</v>
          </cell>
          <cell r="AO239">
            <v>277</v>
          </cell>
          <cell r="AP239">
            <v>1</v>
          </cell>
        </row>
        <row r="240">
          <cell r="AM240" t="str">
            <v>ФВ-7-1</v>
          </cell>
          <cell r="AN240" t="str">
            <v>% уплаченные по займам</v>
          </cell>
          <cell r="AO240">
            <v>278</v>
          </cell>
        </row>
        <row r="241">
          <cell r="AM241" t="str">
            <v>ФВ-7-2</v>
          </cell>
          <cell r="AN241" t="str">
            <v>% уплаченные по кредитам</v>
          </cell>
          <cell r="AO241">
            <v>279</v>
          </cell>
        </row>
        <row r="242">
          <cell r="AM242" t="str">
            <v>ФВ-7-3</v>
          </cell>
          <cell r="AN242" t="str">
            <v>% уплаченные по собственным векселям</v>
          </cell>
          <cell r="AO242">
            <v>280</v>
          </cell>
        </row>
        <row r="243">
          <cell r="AM243" t="str">
            <v>ФВ-7-4</v>
          </cell>
          <cell r="AN243" t="str">
            <v>% уплаченные по облигациям</v>
          </cell>
          <cell r="AO243">
            <v>282</v>
          </cell>
        </row>
        <row r="244">
          <cell r="AM244" t="str">
            <v>ФВ-7-5</v>
          </cell>
          <cell r="AN244" t="str">
            <v>прочие % уплаченные</v>
          </cell>
          <cell r="AO244">
            <v>283</v>
          </cell>
        </row>
        <row r="245">
          <cell r="AM245" t="str">
            <v>ФВ-8</v>
          </cell>
          <cell r="AN245" t="str">
            <v>Дивиденды и прочие расходы</v>
          </cell>
          <cell r="AO245">
            <v>320</v>
          </cell>
          <cell r="AP245">
            <v>1</v>
          </cell>
        </row>
        <row r="246">
          <cell r="AM246" t="str">
            <v>ФВ-8-1</v>
          </cell>
          <cell r="AN246" t="str">
            <v>Выплаты акционерам</v>
          </cell>
          <cell r="AO246">
            <v>285</v>
          </cell>
        </row>
        <row r="247">
          <cell r="AM247" t="str">
            <v>ФВ-8-2</v>
          </cell>
          <cell r="AN247" t="str">
            <v>Выплаты партнерам</v>
          </cell>
          <cell r="AO247">
            <v>321</v>
          </cell>
        </row>
        <row r="248">
          <cell r="AM248" t="str">
            <v>ФВ-8-3</v>
          </cell>
          <cell r="AN248" t="str">
            <v>Прочие дивиденды</v>
          </cell>
          <cell r="AO248">
            <v>322</v>
          </cell>
        </row>
        <row r="249">
          <cell r="AM249" t="str">
            <v>ФВ-9</v>
          </cell>
          <cell r="AN249" t="str">
            <v>Выплаты по договорам цессии</v>
          </cell>
          <cell r="AO249">
            <v>287</v>
          </cell>
        </row>
        <row r="250">
          <cell r="AM250" t="str">
            <v>ФД</v>
          </cell>
          <cell r="AN250" t="str">
            <v>ФИНАНСОВАЯ ДЕЯТЕЛЬНОСТЬ</v>
          </cell>
          <cell r="AO250">
            <v>239</v>
          </cell>
          <cell r="AP250">
            <v>1</v>
          </cell>
        </row>
        <row r="251">
          <cell r="AM251" t="str">
            <v>ФП</v>
          </cell>
          <cell r="AN251" t="str">
            <v>ПОСТУПЛЕНИЯ</v>
          </cell>
          <cell r="AO251">
            <v>240</v>
          </cell>
          <cell r="AP251">
            <v>1</v>
          </cell>
        </row>
        <row r="252">
          <cell r="AM252" t="str">
            <v>ФП-1</v>
          </cell>
          <cell r="AN252" t="str">
            <v>Поступление займов</v>
          </cell>
          <cell r="AO252">
            <v>241</v>
          </cell>
        </row>
        <row r="253">
          <cell r="AM253" t="str">
            <v>ФП-10</v>
          </cell>
          <cell r="AN253" t="str">
            <v>Поступления от партнеров</v>
          </cell>
          <cell r="AO253">
            <v>261</v>
          </cell>
        </row>
        <row r="254">
          <cell r="AM254" t="str">
            <v>ФП-11</v>
          </cell>
          <cell r="AN254" t="str">
            <v>Транзитные поступления</v>
          </cell>
          <cell r="AO254">
            <v>262</v>
          </cell>
        </row>
        <row r="255">
          <cell r="AM255" t="str">
            <v>ФП-12</v>
          </cell>
          <cell r="AN255" t="str">
            <v>Поступления (С)</v>
          </cell>
          <cell r="AO255">
            <v>263</v>
          </cell>
        </row>
        <row r="256">
          <cell r="AM256" t="str">
            <v>ФП-13</v>
          </cell>
          <cell r="AN256" t="str">
            <v>Прочие поступления по финансовой деятельности</v>
          </cell>
          <cell r="AO256">
            <v>264</v>
          </cell>
        </row>
        <row r="257">
          <cell r="AM257" t="str">
            <v>ФП-2</v>
          </cell>
          <cell r="AN257" t="str">
            <v>Поступление кредитов</v>
          </cell>
          <cell r="AO257">
            <v>242</v>
          </cell>
        </row>
        <row r="258">
          <cell r="AM258" t="str">
            <v>ФП-3</v>
          </cell>
          <cell r="AN258" t="str">
            <v>Возврат займов выданных</v>
          </cell>
          <cell r="AO258">
            <v>243</v>
          </cell>
        </row>
        <row r="259">
          <cell r="AM259" t="str">
            <v>ФП-4</v>
          </cell>
          <cell r="AN259" t="str">
            <v>Возврат с депозита</v>
          </cell>
          <cell r="AO259">
            <v>244</v>
          </cell>
        </row>
        <row r="260">
          <cell r="AM260" t="str">
            <v>ФП-5</v>
          </cell>
          <cell r="AN260" t="str">
            <v>Реализация ценных бумаг</v>
          </cell>
          <cell r="AO260">
            <v>245</v>
          </cell>
          <cell r="AP260">
            <v>1</v>
          </cell>
        </row>
        <row r="261">
          <cell r="AM261" t="str">
            <v>ФП-5-1</v>
          </cell>
          <cell r="AN261" t="str">
            <v>Собственные векселя</v>
          </cell>
          <cell r="AO261">
            <v>246</v>
          </cell>
        </row>
        <row r="262">
          <cell r="AM262" t="str">
            <v>ФП-5-2</v>
          </cell>
          <cell r="AN262" t="str">
            <v>Векселя третьих лиц</v>
          </cell>
          <cell r="AO262">
            <v>247</v>
          </cell>
        </row>
        <row r="263">
          <cell r="AM263" t="str">
            <v>ФП-5-3</v>
          </cell>
          <cell r="AN263" t="str">
            <v>Облигации</v>
          </cell>
          <cell r="AO263">
            <v>316</v>
          </cell>
          <cell r="AP263">
            <v>1</v>
          </cell>
        </row>
        <row r="264">
          <cell r="AM264" t="str">
            <v>ФП-5-4</v>
          </cell>
          <cell r="AN264" t="str">
            <v>Прочие ценные бумаги</v>
          </cell>
          <cell r="AO264">
            <v>249</v>
          </cell>
        </row>
        <row r="265">
          <cell r="AM265" t="str">
            <v>ФП-6</v>
          </cell>
          <cell r="AN265" t="str">
            <v>Проценты полученные</v>
          </cell>
          <cell r="AO265">
            <v>250</v>
          </cell>
          <cell r="AP265">
            <v>1</v>
          </cell>
        </row>
        <row r="266">
          <cell r="AM266" t="str">
            <v>ФП-6-1</v>
          </cell>
          <cell r="AN266" t="str">
            <v>% полученные по займам</v>
          </cell>
          <cell r="AO266">
            <v>251</v>
          </cell>
        </row>
        <row r="267">
          <cell r="AM267" t="str">
            <v>ФП-6-2</v>
          </cell>
          <cell r="AN267" t="str">
            <v>% полученные по векселям третьих лиц</v>
          </cell>
          <cell r="AO267">
            <v>252</v>
          </cell>
        </row>
        <row r="268">
          <cell r="AM268" t="str">
            <v>ФП-6-3</v>
          </cell>
          <cell r="AN268" t="str">
            <v>% полученные по облигациям третьих лиц</v>
          </cell>
          <cell r="AO268">
            <v>253</v>
          </cell>
        </row>
        <row r="269">
          <cell r="AM269" t="str">
            <v>ФП-6-4</v>
          </cell>
          <cell r="AN269" t="str">
            <v>% полученные по депозиту</v>
          </cell>
          <cell r="AO269">
            <v>254</v>
          </cell>
        </row>
        <row r="270">
          <cell r="AM270" t="str">
            <v>ФП-6-5</v>
          </cell>
          <cell r="AN270" t="str">
            <v>% полученные по остаткам на счетах</v>
          </cell>
          <cell r="AO270">
            <v>255</v>
          </cell>
        </row>
        <row r="271">
          <cell r="AM271" t="str">
            <v>ФП-6-6</v>
          </cell>
          <cell r="AN271" t="str">
            <v>прочие % полученные</v>
          </cell>
          <cell r="AO271">
            <v>256</v>
          </cell>
        </row>
        <row r="272">
          <cell r="AM272" t="str">
            <v>ФП-7</v>
          </cell>
          <cell r="AN272" t="str">
            <v>Дивиденды</v>
          </cell>
          <cell r="AO272">
            <v>258</v>
          </cell>
        </row>
        <row r="273">
          <cell r="AM273" t="str">
            <v>ФП-8</v>
          </cell>
          <cell r="AN273" t="str">
            <v>Поступления в уставный капитал и доп. эмиссия</v>
          </cell>
          <cell r="AO273">
            <v>259</v>
          </cell>
        </row>
        <row r="274">
          <cell r="AM274" t="str">
            <v>ФП-9</v>
          </cell>
          <cell r="AN274" t="str">
            <v>Поступления по договорам цессии</v>
          </cell>
          <cell r="AO274">
            <v>260</v>
          </cell>
        </row>
        <row r="275">
          <cell r="AN275" t="str">
            <v>Облигации собственные</v>
          </cell>
          <cell r="AO275">
            <v>248</v>
          </cell>
        </row>
        <row r="276">
          <cell r="AN276" t="str">
            <v>Выплаты партнерам</v>
          </cell>
          <cell r="AO276">
            <v>288</v>
          </cell>
        </row>
        <row r="277">
          <cell r="AN277" t="str">
            <v>Облигации третьих лиц</v>
          </cell>
          <cell r="AO277">
            <v>317</v>
          </cell>
        </row>
        <row r="278">
          <cell r="AN278" t="str">
            <v>Поступления - перевод собственных средств</v>
          </cell>
          <cell r="AO278">
            <v>318</v>
          </cell>
        </row>
        <row r="279">
          <cell r="AN279" t="str">
            <v>Выплаты - перевод собственных средств</v>
          </cell>
          <cell r="AO279">
            <v>319</v>
          </cell>
        </row>
      </sheetData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"/>
      <sheetName val="Титул"/>
      <sheetName val="Требования"/>
      <sheetName val="Содержание"/>
      <sheetName val="Параметры"/>
      <sheetName val="Распределение затрат"/>
      <sheetName val="5 Бюджет продаж"/>
      <sheetName val="5.1"/>
      <sheetName val="5.2"/>
      <sheetName val="5.3"/>
      <sheetName val="6 Бюджет производства"/>
      <sheetName val="6.1.0"/>
      <sheetName val="6.1.1"/>
      <sheetName val="6.1.2"/>
      <sheetName val="6.2"/>
      <sheetName val="6.3"/>
      <sheetName val="6.4"/>
      <sheetName val="6.5"/>
      <sheetName val="7 Бюджет запасов и закупок"/>
      <sheetName val="8 Бюджет расходов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9 Бюджет ремонтов"/>
      <sheetName val="9.1"/>
      <sheetName val="9.2"/>
      <sheetName val="9.3"/>
      <sheetName val="9.4"/>
      <sheetName val="10 Бюджет кап. вложений"/>
      <sheetName val="10.0"/>
      <sheetName val="10.1"/>
      <sheetName val="10.2"/>
      <sheetName val="10.3"/>
      <sheetName val="10.4"/>
      <sheetName val="10.5"/>
      <sheetName val="10.6"/>
      <sheetName val="10.7"/>
      <sheetName val="11 Дебиторы"/>
      <sheetName val="12 Кредиторы"/>
      <sheetName val="13 Бюджет кредитов и фин.деятел"/>
      <sheetName val="13.1"/>
      <sheetName val="14 Бюджет налогов"/>
      <sheetName val="14.2"/>
      <sheetName val="14.3"/>
      <sheetName val="14.4"/>
      <sheetName val="15 Б-т опер и внереал. д.и.р."/>
      <sheetName val="15.1"/>
      <sheetName val="15.2"/>
      <sheetName val="15.3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 БДР"/>
      <sheetName val="1.1"/>
      <sheetName val="1.1.1"/>
      <sheetName val="1.1.2"/>
      <sheetName val="1.1.3"/>
      <sheetName val="1.1.4"/>
      <sheetName val="1.2"/>
      <sheetName val="1.3"/>
      <sheetName val="1.4"/>
      <sheetName val="1.5"/>
      <sheetName val="1.6"/>
      <sheetName val="1.7"/>
      <sheetName val="1.8"/>
      <sheetName val="2 БДДС"/>
      <sheetName val="3 Сводный бюджет"/>
      <sheetName val="4 Прогноз баланса"/>
      <sheetName val="4.1"/>
      <sheetName val="4.2"/>
      <sheetName val="4.3"/>
      <sheetName val="4.4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Списки"/>
      <sheetName val="Альбом_аналитических_форм_2007"/>
      <sheetName val="1.2.1"/>
      <sheetName val="2.2.4"/>
      <sheetName val="FES"/>
      <sheetName val="Гр-СУ-КУ-ТД"/>
      <sheetName val="Общ"/>
      <sheetName val="Январь"/>
      <sheetName val="Т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60">
          <cell r="B60" t="str">
            <v>Строительные и специальные машины</v>
          </cell>
        </row>
        <row r="61">
          <cell r="B61" t="str">
            <v>Легковой автотранспорт</v>
          </cell>
        </row>
        <row r="62">
          <cell r="B62" t="str">
            <v>Грузовой автотранспорт</v>
          </cell>
        </row>
        <row r="63">
          <cell r="B63" t="str">
            <v>Автобусы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Списки"/>
      <sheetName val="Параметры"/>
      <sheetName val="янв98"/>
      <sheetName val="1 пгд98"/>
      <sheetName val="апр 9 к апр 8"/>
      <sheetName val="Общ"/>
      <sheetName val="График"/>
      <sheetName val="постоянные затра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Т12"/>
      <sheetName val="трансформация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ер-вл"/>
      <sheetName val="Баланс по ТЭЦ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!"/>
      <sheetName val="Списки"/>
      <sheetName val="Титул"/>
      <sheetName val="Содержание"/>
      <sheetName val="OR1"/>
      <sheetName val="OR2"/>
      <sheetName val="OR3"/>
      <sheetName val="OR4"/>
      <sheetName val="OR5"/>
      <sheetName val="OR6"/>
      <sheetName val="OR7"/>
      <sheetName val="OR8"/>
      <sheetName val="OR9"/>
      <sheetName val="OR10"/>
      <sheetName val="OR11"/>
      <sheetName val="OR12"/>
      <sheetName val="OR13"/>
      <sheetName val="ПП1"/>
      <sheetName val="ПП2"/>
      <sheetName val="ПП3"/>
      <sheetName val="В6"/>
      <sheetName val="В7"/>
      <sheetName val="В8"/>
      <sheetName val="В9"/>
      <sheetName val="В10"/>
      <sheetName val="план 2000"/>
      <sheetName val="июнь9"/>
      <sheetName val="УЗ-10"/>
    </sheetNames>
    <sheetDataSet>
      <sheetData sheetId="0" refreshError="1"/>
      <sheetData sheetId="1">
        <row r="3">
          <cell r="B3" t="str">
            <v>ОАО "Группа Е4"</v>
          </cell>
        </row>
        <row r="4">
          <cell r="B4" t="str">
            <v>ОАО "Буреягэсстрой"</v>
          </cell>
        </row>
        <row r="5">
          <cell r="B5" t="str">
            <v>ОАО "Дальмостострой"</v>
          </cell>
        </row>
        <row r="6">
          <cell r="B6" t="str">
            <v>ОАО "Дальэнергомонтаж"</v>
          </cell>
        </row>
        <row r="7">
          <cell r="B7" t="str">
            <v>ОАО "Е4-СЗЭС"</v>
          </cell>
        </row>
        <row r="8">
          <cell r="B8" t="str">
            <v>ЗАО "Е4-СибКОТЭС"</v>
          </cell>
        </row>
        <row r="9">
          <cell r="B9" t="str">
            <v>ОАО "Е4-Центрэнергомонтаж"</v>
          </cell>
        </row>
        <row r="10">
          <cell r="B10" t="str">
            <v>ЗАО "Информационные технологии и связь"</v>
          </cell>
        </row>
        <row r="11">
          <cell r="B11" t="str">
            <v>ОАО "Киевский научно-исследовательский и проектно-конструкторский институт "Энергопроект"</v>
          </cell>
        </row>
        <row r="12">
          <cell r="B12" t="str">
            <v>ЗАО "МСТ"</v>
          </cell>
        </row>
        <row r="13">
          <cell r="B13" t="str">
            <v>ОАО "Сибтехэнерго"</v>
          </cell>
        </row>
        <row r="14">
          <cell r="B14" t="str">
            <v>ОАО "Сибирский ЭНТЦ"</v>
          </cell>
        </row>
        <row r="15">
          <cell r="B15" t="str">
            <v>ОАО "НПО ЦКТИ"</v>
          </cell>
        </row>
        <row r="16">
          <cell r="B16" t="str">
            <v>ООО "ЭССК-Инвест"</v>
          </cell>
        </row>
        <row r="17">
          <cell r="B17" t="str">
            <v>ЗАО "Сибэнерголизинг</v>
          </cell>
        </row>
        <row r="18">
          <cell r="B18" t="str">
            <v>ООО "КоПИТАНИЯ"</v>
          </cell>
        </row>
        <row r="19">
          <cell r="B19" t="str">
            <v>ОАО "Кудряшовское"</v>
          </cell>
        </row>
        <row r="20">
          <cell r="B20" t="str">
            <v>ООО "Кудряшовский мясокомбинат"</v>
          </cell>
        </row>
        <row r="21">
          <cell r="B21" t="str">
            <v>ОАО  КХК "Краснодонское"</v>
          </cell>
        </row>
        <row r="22">
          <cell r="B22" t="str">
            <v>ЗАО племзавод "Заволжское"</v>
          </cell>
        </row>
        <row r="23">
          <cell r="B23" t="str">
            <v>ОАО "Быструха"</v>
          </cell>
        </row>
        <row r="24">
          <cell r="B24" t="str">
            <v>ООО «Заволжские просторы»</v>
          </cell>
        </row>
        <row r="25">
          <cell r="B25" t="str">
            <v>ООО «Даниловские просторы»</v>
          </cell>
        </row>
        <row r="26">
          <cell r="B26" t="str">
            <v>ООО «Агро Капитал»</v>
          </cell>
        </row>
        <row r="27">
          <cell r="B27" t="str">
            <v>ООО Свинокомплекс "Хвалынский"</v>
          </cell>
        </row>
        <row r="28">
          <cell r="B28" t="str">
            <v>ОАО "Новосибирскэнерго"</v>
          </cell>
        </row>
        <row r="29">
          <cell r="B29" t="str">
            <v>ОАО "СИБЭКО"</v>
          </cell>
        </row>
        <row r="30">
          <cell r="B30" t="str">
            <v>Теплосбыт</v>
          </cell>
        </row>
        <row r="31">
          <cell r="B31" t="str">
            <v>ЗАО "АТП"</v>
          </cell>
        </row>
        <row r="32">
          <cell r="B32" t="str">
            <v>НОУ " Энергоцентр"</v>
          </cell>
        </row>
        <row r="33">
          <cell r="B33" t="str">
            <v>ООО "ЧОО "Электра"</v>
          </cell>
        </row>
        <row r="34">
          <cell r="B34" t="str">
            <v>ОАО "НГТЭ"</v>
          </cell>
        </row>
        <row r="35">
          <cell r="B35" t="str">
            <v>ОАО "Сибэнергострой"</v>
          </cell>
        </row>
        <row r="36">
          <cell r="B36" t="str">
            <v>ЗАО "ПРП"</v>
          </cell>
        </row>
        <row r="37">
          <cell r="B37" t="str">
            <v>ЗАО "Инженерный центр"</v>
          </cell>
        </row>
        <row r="38">
          <cell r="B38" t="str">
            <v>ЗАО "Энергоспецмонтаж"</v>
          </cell>
        </row>
        <row r="39">
          <cell r="B39" t="str">
            <v>ООО "Бийскэнерго"</v>
          </cell>
        </row>
        <row r="40">
          <cell r="B40" t="str">
            <v>ООО "Бийскэнерготеплотранзит"</v>
          </cell>
        </row>
        <row r="41">
          <cell r="B41" t="str">
            <v>ОАО "Бийскэнергосбыт"</v>
          </cell>
        </row>
        <row r="42">
          <cell r="B42" t="str">
            <v>ЗАО "РЭС"</v>
          </cell>
        </row>
        <row r="43">
          <cell r="B43" t="str">
            <v>ОАО "СибирьЭнерго"</v>
          </cell>
        </row>
        <row r="44">
          <cell r="B44" t="str">
            <v>Федеральный энергокомфорт</v>
          </cell>
        </row>
        <row r="45">
          <cell r="B45" t="str">
            <v>ОАО "Сибирьэнерго - Биллинг"</v>
          </cell>
        </row>
        <row r="46">
          <cell r="B46" t="str">
            <v>ЗАО "Сибирьэнерго - Комфорт"</v>
          </cell>
        </row>
        <row r="47">
          <cell r="B47" t="str">
            <v>НПО "Элсиб" ОАО</v>
          </cell>
        </row>
        <row r="48">
          <cell r="B48" t="str">
            <v>ООО "Энерготранс"</v>
          </cell>
        </row>
        <row r="49">
          <cell r="B49" t="str">
            <v>ОАО "Разрез Сереульский"</v>
          </cell>
        </row>
        <row r="50">
          <cell r="B50" t="str">
            <v>ЗАО "НЭСКО"</v>
          </cell>
        </row>
        <row r="51">
          <cell r="B51" t="str">
            <v>ЗАО "Строитель"</v>
          </cell>
        </row>
        <row r="52">
          <cell r="B52" t="str">
            <v>ЗАО "Игромакс Регионы"</v>
          </cell>
        </row>
        <row r="53">
          <cell r="B53" t="str">
            <v>ООО "Виртум"</v>
          </cell>
        </row>
        <row r="54">
          <cell r="B54" t="str">
            <v>ООО "Планета Развлечений СТАРЫЙ ОСКОЛ"</v>
          </cell>
        </row>
        <row r="55">
          <cell r="B55" t="str">
            <v>ООО "Планета Развлечений ЗАПАД"</v>
          </cell>
        </row>
        <row r="56">
          <cell r="B56" t="str">
            <v>ООО "Планета Развлечений ЕВРОПЕЙСКИЙ"</v>
          </cell>
        </row>
        <row r="57">
          <cell r="B57" t="str">
            <v>ООО "Планета Развлечений ВОРОНЕЖ"</v>
          </cell>
        </row>
        <row r="58">
          <cell r="B58" t="str">
            <v>ООО "Аксиома права"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лужебное"/>
      <sheetName val="Списки"/>
      <sheetName val="постоянныезатраты"/>
      <sheetName val="постоянные затраты"/>
      <sheetName val="сырье"/>
      <sheetName val="Данные плана-счетов"/>
      <sheetName val="Лист1"/>
      <sheetName val="Cash"/>
      <sheetName val="++8210.20"/>
      <sheetName val="Ф2.1 Бюджет доходов и расходов"/>
      <sheetName val="Ф2_1 Бюджет доходов и расходов"/>
      <sheetName val="manag_balance"/>
      <sheetName val="LineList"/>
      <sheetName val="предприятия"/>
      <sheetName val="ПДДС_окт2"/>
      <sheetName val="P&amp;L"/>
      <sheetName val="БПиР"/>
      <sheetName val="Юр.вопросы"/>
      <sheetName val="Сводная табл."/>
      <sheetName val="ФРП"/>
      <sheetName val="Списки для ВО ДДС"/>
      <sheetName val="Списки для ВО БДР"/>
      <sheetName val="УСЛУГИ"/>
      <sheetName val="2.2"/>
      <sheetName val="Цеховые"/>
      <sheetName val="база"/>
      <sheetName val="Бал. тов. пр.-1"/>
      <sheetName val="Период"/>
      <sheetName val="Служебная информация"/>
      <sheetName val="2002(v2)"/>
      <sheetName val="статьи"/>
      <sheetName val="Калькуляции"/>
      <sheetName val="for ПрИЗ"/>
      <sheetName val="реестр отгрузка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коэфф"/>
      <sheetName val="июнь9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УФ_61"/>
      <sheetName val="на 1 тут"/>
      <sheetName val="св. о."/>
      <sheetName val="ДДКП"/>
      <sheetName val="Узл. цены"/>
      <sheetName val="И-40"/>
      <sheetName val="FES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共機J"/>
      <sheetName val="Титульный"/>
      <sheetName val="TSheet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июнь9"/>
      <sheetName val="план 2000"/>
      <sheetName val="цены"/>
      <sheetName val="Справочник"/>
      <sheetName val="Калькуляции"/>
      <sheetName val="балансAL"/>
      <sheetName val="Расх.коэфф, полная себ-ть"/>
      <sheetName val="2002(v2)"/>
      <sheetName val="sverxtip"/>
      <sheetName val="Personnel"/>
      <sheetName val="SMetstrait"/>
      <sheetName val="предоплата"/>
      <sheetName val="Предположения"/>
      <sheetName val="база"/>
      <sheetName val="Корректирующие Таблицы"/>
      <sheetName val="Форма1"/>
      <sheetName val="60-2"/>
      <sheetName val="60"/>
      <sheetName val="76"/>
      <sheetName val="сырье"/>
      <sheetName val="постоянные затраты"/>
      <sheetName val="_______"/>
      <sheetName val="CHP on PES"/>
      <sheetName val="АЧ"/>
      <sheetName val="БДР"/>
      <sheetName val="Июль"/>
      <sheetName val="2004"/>
      <sheetName val="Неделя"/>
      <sheetName val="Справочники"/>
      <sheetName val="Приложение 15"/>
      <sheetName val="ШР -в расчет"/>
      <sheetName val="План"/>
      <sheetName val="Списки1"/>
      <sheetName val="??????"/>
      <sheetName val="Ввод"/>
      <sheetName val="Период"/>
      <sheetName val="Кл предприятий"/>
      <sheetName val="БП Ф"/>
    </sheetNames>
    <sheetDataSet>
      <sheetData sheetId="0" refreshError="1"/>
      <sheetData sheetId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кращения"/>
      <sheetName val="Лист1"/>
      <sheetName val="0 Сокращения"/>
    </sheetNames>
    <definedNames>
      <definedName name="NotesHyp"/>
      <definedName name="USD" refersTo="#ССЫЛКА!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6"/>
  <sheetViews>
    <sheetView tabSelected="1" zoomScale="75" zoomScaleNormal="75" zoomScaleSheetLayoutView="100" workbookViewId="0">
      <pane xSplit="12" ySplit="5" topLeftCell="M72" activePane="bottomRight" state="frozen"/>
      <selection pane="topRight" activeCell="M1" sqref="M1"/>
      <selection pane="bottomLeft" activeCell="A8" sqref="A8"/>
      <selection pane="bottomRight" activeCell="H72" sqref="H72"/>
    </sheetView>
  </sheetViews>
  <sheetFormatPr defaultColWidth="15.28515625" defaultRowHeight="15.75" x14ac:dyDescent="0.25"/>
  <cols>
    <col min="1" max="1" width="8.140625" style="27" customWidth="1"/>
    <col min="2" max="2" width="7.5703125" style="27" customWidth="1"/>
    <col min="3" max="3" width="18.42578125" style="27" customWidth="1"/>
    <col min="4" max="4" width="10.5703125" style="29" customWidth="1"/>
    <col min="5" max="5" width="10.5703125" style="33" customWidth="1"/>
    <col min="6" max="6" width="8.140625" style="27" customWidth="1"/>
    <col min="7" max="7" width="33.42578125" style="75" customWidth="1"/>
    <col min="8" max="8" width="12.5703125" style="27" customWidth="1"/>
    <col min="9" max="9" width="13.5703125" style="27" customWidth="1"/>
    <col min="10" max="10" width="10.85546875" style="27" customWidth="1"/>
    <col min="11" max="12" width="11.28515625" style="27" customWidth="1"/>
    <col min="13" max="13" width="15.28515625" style="27" customWidth="1"/>
    <col min="14" max="14" width="16.7109375" style="29" customWidth="1"/>
    <col min="15" max="15" width="15.28515625" style="76"/>
    <col min="16" max="16" width="15.28515625" style="89"/>
    <col min="17" max="17" width="12.5703125" style="77" customWidth="1"/>
    <col min="18" max="18" width="12.42578125" style="77" customWidth="1"/>
    <col min="19" max="20" width="10.7109375" style="77" customWidth="1"/>
    <col min="21" max="21" width="11" style="27" customWidth="1"/>
    <col min="22" max="22" width="18.140625" style="27" customWidth="1"/>
    <col min="23" max="23" width="15.28515625" style="27" customWidth="1"/>
    <col min="24" max="25" width="15.28515625" style="27"/>
    <col min="26" max="31" width="15.28515625" style="27" customWidth="1"/>
    <col min="32" max="32" width="11.42578125" style="27" customWidth="1"/>
    <col min="33" max="33" width="13.28515625" style="27" customWidth="1"/>
    <col min="34" max="34" width="15.5703125" style="27" customWidth="1"/>
    <col min="35" max="35" width="13.5703125" style="27" customWidth="1"/>
    <col min="36" max="36" width="14.7109375" style="27" customWidth="1"/>
    <col min="37" max="37" width="11.42578125" style="27" customWidth="1"/>
    <col min="38" max="38" width="12.140625" style="27" customWidth="1"/>
    <col min="39" max="39" width="13.28515625" style="27" customWidth="1"/>
    <col min="40" max="40" width="11.85546875" style="28" customWidth="1"/>
    <col min="41" max="41" width="14.5703125" style="27" customWidth="1"/>
    <col min="42" max="42" width="10.42578125" style="27" customWidth="1"/>
    <col min="43" max="43" width="14.28515625" style="27" customWidth="1"/>
    <col min="44" max="50" width="15.28515625" style="27" customWidth="1"/>
    <col min="51" max="51" width="15.28515625" style="29" customWidth="1"/>
    <col min="52" max="52" width="15.28515625" style="27" customWidth="1"/>
    <col min="53" max="16384" width="15.28515625" style="27"/>
  </cols>
  <sheetData>
    <row r="1" spans="1:52" ht="55.5" customHeight="1" x14ac:dyDescent="0.25">
      <c r="A1" s="109" t="s">
        <v>287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AS1" s="120"/>
      <c r="AT1" s="120"/>
      <c r="AU1" s="120"/>
      <c r="AV1" s="120"/>
    </row>
    <row r="2" spans="1:52" ht="44.25" customHeight="1" x14ac:dyDescent="0.2">
      <c r="A2" s="100" t="s">
        <v>0</v>
      </c>
      <c r="B2" s="100" t="s">
        <v>1</v>
      </c>
      <c r="C2" s="100" t="s">
        <v>2</v>
      </c>
      <c r="D2" s="100"/>
      <c r="E2" s="100" t="s">
        <v>3</v>
      </c>
      <c r="F2" s="100" t="s">
        <v>4</v>
      </c>
      <c r="G2" s="119" t="s">
        <v>5</v>
      </c>
      <c r="H2" s="100" t="s">
        <v>6</v>
      </c>
      <c r="I2" s="100" t="s">
        <v>7</v>
      </c>
      <c r="J2" s="102" t="s">
        <v>279</v>
      </c>
      <c r="K2" s="102" t="s">
        <v>8</v>
      </c>
      <c r="L2" s="102" t="s">
        <v>9</v>
      </c>
      <c r="M2" s="102" t="s">
        <v>10</v>
      </c>
      <c r="N2" s="102" t="s">
        <v>11</v>
      </c>
      <c r="O2" s="128" t="s">
        <v>12</v>
      </c>
      <c r="P2" s="111" t="s">
        <v>13</v>
      </c>
      <c r="Q2" s="130" t="s">
        <v>69</v>
      </c>
      <c r="R2" s="131"/>
      <c r="S2" s="131"/>
      <c r="T2" s="132"/>
      <c r="U2" s="102" t="s">
        <v>14</v>
      </c>
      <c r="V2" s="100" t="s">
        <v>21</v>
      </c>
      <c r="W2" s="100" t="s">
        <v>22</v>
      </c>
      <c r="X2" s="129" t="s">
        <v>23</v>
      </c>
      <c r="Y2" s="129" t="s">
        <v>24</v>
      </c>
      <c r="Z2" s="125" t="s">
        <v>57</v>
      </c>
      <c r="AA2" s="100" t="s">
        <v>15</v>
      </c>
      <c r="AB2" s="100"/>
      <c r="AC2" s="100"/>
      <c r="AD2" s="112" t="s">
        <v>16</v>
      </c>
      <c r="AE2" s="113"/>
      <c r="AF2" s="113"/>
      <c r="AG2" s="113"/>
      <c r="AH2" s="113"/>
      <c r="AI2" s="113"/>
      <c r="AJ2" s="113"/>
      <c r="AK2" s="113"/>
      <c r="AL2" s="113"/>
      <c r="AM2" s="114"/>
      <c r="AN2" s="122" t="s">
        <v>17</v>
      </c>
      <c r="AO2" s="102" t="s">
        <v>18</v>
      </c>
      <c r="AP2" s="105" t="s">
        <v>58</v>
      </c>
      <c r="AQ2" s="105"/>
      <c r="AR2" s="105"/>
      <c r="AS2" s="105"/>
      <c r="AT2" s="105"/>
      <c r="AU2" s="105"/>
      <c r="AV2" s="105"/>
      <c r="AW2" s="105"/>
      <c r="AX2" s="105"/>
      <c r="AY2" s="97" t="s">
        <v>67</v>
      </c>
      <c r="AZ2" s="97" t="s">
        <v>68</v>
      </c>
    </row>
    <row r="3" spans="1:52" ht="36" customHeight="1" x14ac:dyDescent="0.2">
      <c r="A3" s="100"/>
      <c r="B3" s="100"/>
      <c r="C3" s="100" t="s">
        <v>19</v>
      </c>
      <c r="D3" s="100" t="s">
        <v>20</v>
      </c>
      <c r="E3" s="100"/>
      <c r="F3" s="100"/>
      <c r="G3" s="119"/>
      <c r="H3" s="100"/>
      <c r="I3" s="100"/>
      <c r="J3" s="104"/>
      <c r="K3" s="104"/>
      <c r="L3" s="104"/>
      <c r="M3" s="104"/>
      <c r="N3" s="104"/>
      <c r="O3" s="128"/>
      <c r="P3" s="111"/>
      <c r="Q3" s="133"/>
      <c r="R3" s="134"/>
      <c r="S3" s="134"/>
      <c r="T3" s="135"/>
      <c r="U3" s="104"/>
      <c r="V3" s="100"/>
      <c r="W3" s="100"/>
      <c r="X3" s="129"/>
      <c r="Y3" s="129"/>
      <c r="Z3" s="126"/>
      <c r="AA3" s="102" t="s">
        <v>25</v>
      </c>
      <c r="AB3" s="102" t="s">
        <v>26</v>
      </c>
      <c r="AC3" s="102" t="s">
        <v>27</v>
      </c>
      <c r="AD3" s="102" t="s">
        <v>28</v>
      </c>
      <c r="AE3" s="102" t="s">
        <v>29</v>
      </c>
      <c r="AF3" s="112" t="s">
        <v>30</v>
      </c>
      <c r="AG3" s="114"/>
      <c r="AH3" s="102" t="s">
        <v>31</v>
      </c>
      <c r="AI3" s="112" t="s">
        <v>32</v>
      </c>
      <c r="AJ3" s="114"/>
      <c r="AK3" s="115" t="s">
        <v>33</v>
      </c>
      <c r="AL3" s="102" t="s">
        <v>34</v>
      </c>
      <c r="AM3" s="117" t="s">
        <v>35</v>
      </c>
      <c r="AN3" s="123"/>
      <c r="AO3" s="104"/>
      <c r="AP3" s="101" t="s">
        <v>59</v>
      </c>
      <c r="AQ3" s="101" t="s">
        <v>60</v>
      </c>
      <c r="AR3" s="101" t="s">
        <v>61</v>
      </c>
      <c r="AS3" s="106" t="s">
        <v>62</v>
      </c>
      <c r="AT3" s="106" t="s">
        <v>63</v>
      </c>
      <c r="AU3" s="121" t="s">
        <v>64</v>
      </c>
      <c r="AV3" s="107" t="s">
        <v>65</v>
      </c>
      <c r="AW3" s="107" t="s">
        <v>36</v>
      </c>
      <c r="AX3" s="101" t="s">
        <v>66</v>
      </c>
      <c r="AY3" s="98"/>
      <c r="AZ3" s="98"/>
    </row>
    <row r="4" spans="1:52" ht="102" customHeight="1" x14ac:dyDescent="0.2">
      <c r="A4" s="100"/>
      <c r="B4" s="100"/>
      <c r="C4" s="100"/>
      <c r="D4" s="100"/>
      <c r="E4" s="100"/>
      <c r="F4" s="100"/>
      <c r="G4" s="119"/>
      <c r="H4" s="100"/>
      <c r="I4" s="100"/>
      <c r="J4" s="103"/>
      <c r="K4" s="103"/>
      <c r="L4" s="103"/>
      <c r="M4" s="103"/>
      <c r="N4" s="103"/>
      <c r="O4" s="128"/>
      <c r="P4" s="111"/>
      <c r="Q4" s="2">
        <v>2022</v>
      </c>
      <c r="R4" s="2">
        <v>2023</v>
      </c>
      <c r="S4" s="2">
        <v>2024</v>
      </c>
      <c r="T4" s="2">
        <v>2025</v>
      </c>
      <c r="U4" s="103"/>
      <c r="V4" s="100"/>
      <c r="W4" s="100"/>
      <c r="X4" s="129"/>
      <c r="Y4" s="129"/>
      <c r="Z4" s="127"/>
      <c r="AA4" s="103"/>
      <c r="AB4" s="103"/>
      <c r="AC4" s="103"/>
      <c r="AD4" s="103"/>
      <c r="AE4" s="103"/>
      <c r="AF4" s="86" t="s">
        <v>37</v>
      </c>
      <c r="AG4" s="86" t="s">
        <v>38</v>
      </c>
      <c r="AH4" s="103"/>
      <c r="AI4" s="86" t="s">
        <v>39</v>
      </c>
      <c r="AJ4" s="86" t="s">
        <v>38</v>
      </c>
      <c r="AK4" s="116"/>
      <c r="AL4" s="103"/>
      <c r="AM4" s="118"/>
      <c r="AN4" s="124"/>
      <c r="AO4" s="103"/>
      <c r="AP4" s="101"/>
      <c r="AQ4" s="101"/>
      <c r="AR4" s="101"/>
      <c r="AS4" s="106"/>
      <c r="AT4" s="106"/>
      <c r="AU4" s="121"/>
      <c r="AV4" s="108"/>
      <c r="AW4" s="108"/>
      <c r="AX4" s="101"/>
      <c r="AY4" s="99"/>
      <c r="AZ4" s="99"/>
    </row>
    <row r="5" spans="1:52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88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88">
        <v>15</v>
      </c>
      <c r="P5" s="74">
        <v>16</v>
      </c>
      <c r="Q5" s="86">
        <v>17</v>
      </c>
      <c r="R5" s="86">
        <v>18</v>
      </c>
      <c r="S5" s="86">
        <v>19</v>
      </c>
      <c r="T5" s="86">
        <v>20</v>
      </c>
      <c r="U5" s="1">
        <v>21</v>
      </c>
      <c r="V5" s="1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2">
        <v>38</v>
      </c>
      <c r="AM5" s="2">
        <v>39</v>
      </c>
      <c r="AN5" s="1">
        <v>40</v>
      </c>
      <c r="AO5" s="2">
        <v>41</v>
      </c>
      <c r="AP5" s="2">
        <v>42</v>
      </c>
      <c r="AQ5" s="2">
        <v>43</v>
      </c>
      <c r="AR5" s="2">
        <v>44</v>
      </c>
      <c r="AS5" s="2">
        <v>45</v>
      </c>
      <c r="AT5" s="2">
        <v>46</v>
      </c>
      <c r="AU5" s="2">
        <v>47</v>
      </c>
      <c r="AV5" s="2">
        <v>48</v>
      </c>
      <c r="AW5" s="2">
        <v>49</v>
      </c>
      <c r="AX5" s="2">
        <v>50</v>
      </c>
      <c r="AY5" s="3">
        <v>51</v>
      </c>
      <c r="AZ5" s="23">
        <v>52</v>
      </c>
    </row>
    <row r="6" spans="1:52" ht="72.75" customHeight="1" x14ac:dyDescent="0.2">
      <c r="A6" s="2">
        <v>7</v>
      </c>
      <c r="B6" s="3">
        <v>1</v>
      </c>
      <c r="C6" s="3" t="s">
        <v>52</v>
      </c>
      <c r="D6" s="3" t="s">
        <v>45</v>
      </c>
      <c r="E6" s="2" t="s">
        <v>51</v>
      </c>
      <c r="F6" s="3">
        <v>1</v>
      </c>
      <c r="G6" s="88" t="s">
        <v>46</v>
      </c>
      <c r="H6" s="2" t="s">
        <v>47</v>
      </c>
      <c r="I6" s="2" t="s">
        <v>48</v>
      </c>
      <c r="J6" s="2">
        <v>1</v>
      </c>
      <c r="K6" s="2" t="s">
        <v>44</v>
      </c>
      <c r="L6" s="3" t="s">
        <v>40</v>
      </c>
      <c r="M6" s="2" t="s">
        <v>50</v>
      </c>
      <c r="N6" s="3" t="s">
        <v>200</v>
      </c>
      <c r="O6" s="87">
        <f>300000*11%*3</f>
        <v>99000</v>
      </c>
      <c r="P6" s="90">
        <f t="shared" ref="P6:P12" si="0">O6</f>
        <v>99000</v>
      </c>
      <c r="Q6" s="87">
        <f>300000*11%*246/365</f>
        <v>22241.095890410958</v>
      </c>
      <c r="R6" s="87">
        <f>300000*11%</f>
        <v>33000</v>
      </c>
      <c r="S6" s="87">
        <f>300000*11%</f>
        <v>33000</v>
      </c>
      <c r="T6" s="87">
        <f>300000*11%*119/365</f>
        <v>10758.904109589041</v>
      </c>
      <c r="U6" s="2" t="s">
        <v>49</v>
      </c>
      <c r="V6" s="3" t="s">
        <v>286</v>
      </c>
      <c r="W6" s="3" t="s">
        <v>41</v>
      </c>
      <c r="X6" s="5">
        <v>44620</v>
      </c>
      <c r="Y6" s="5">
        <f>X6+40</f>
        <v>44660</v>
      </c>
      <c r="Z6" s="2"/>
      <c r="AA6" s="2"/>
      <c r="AB6" s="7"/>
      <c r="AC6" s="7"/>
      <c r="AD6" s="2" t="str">
        <f t="shared" ref="AD6:AD12" si="1">G6</f>
        <v>Оказание услуг по предоставлению кредитных средств</v>
      </c>
      <c r="AE6" s="3" t="s">
        <v>43</v>
      </c>
      <c r="AF6" s="3">
        <v>384</v>
      </c>
      <c r="AG6" s="3" t="s">
        <v>70</v>
      </c>
      <c r="AH6" s="8">
        <v>300000000</v>
      </c>
      <c r="AI6" s="3">
        <v>27000000000</v>
      </c>
      <c r="AJ6" s="3" t="s">
        <v>42</v>
      </c>
      <c r="AK6" s="5">
        <f>Y6+20</f>
        <v>44680</v>
      </c>
      <c r="AL6" s="4">
        <f>AK6</f>
        <v>44680</v>
      </c>
      <c r="AM6" s="4">
        <f>AL6+3*365</f>
        <v>45775</v>
      </c>
      <c r="AN6" s="6" t="s">
        <v>53</v>
      </c>
      <c r="AO6" s="2" t="s">
        <v>54</v>
      </c>
      <c r="AP6" s="2"/>
      <c r="AQ6" s="2"/>
      <c r="AR6" s="2"/>
      <c r="AS6" s="2"/>
      <c r="AT6" s="2"/>
      <c r="AU6" s="2"/>
      <c r="AV6" s="2"/>
      <c r="AW6" s="2"/>
      <c r="AX6" s="2"/>
      <c r="AY6" s="30"/>
      <c r="AZ6" s="52"/>
    </row>
    <row r="7" spans="1:52" ht="78" customHeight="1" x14ac:dyDescent="0.2">
      <c r="A7" s="2">
        <v>7</v>
      </c>
      <c r="B7" s="3">
        <v>2</v>
      </c>
      <c r="C7" s="3" t="s">
        <v>52</v>
      </c>
      <c r="D7" s="3" t="s">
        <v>45</v>
      </c>
      <c r="E7" s="2" t="s">
        <v>51</v>
      </c>
      <c r="F7" s="3">
        <v>1</v>
      </c>
      <c r="G7" s="88" t="s">
        <v>46</v>
      </c>
      <c r="H7" s="2" t="s">
        <v>47</v>
      </c>
      <c r="I7" s="2" t="s">
        <v>48</v>
      </c>
      <c r="J7" s="2">
        <v>1</v>
      </c>
      <c r="K7" s="2" t="s">
        <v>44</v>
      </c>
      <c r="L7" s="3" t="s">
        <v>40</v>
      </c>
      <c r="M7" s="2" t="s">
        <v>50</v>
      </c>
      <c r="N7" s="3" t="s">
        <v>200</v>
      </c>
      <c r="O7" s="87">
        <f>500000*10%*3</f>
        <v>150000</v>
      </c>
      <c r="P7" s="90">
        <f t="shared" si="0"/>
        <v>150000</v>
      </c>
      <c r="Q7" s="87">
        <f>500000*10%*154/365</f>
        <v>21095.890410958906</v>
      </c>
      <c r="R7" s="87">
        <f>500000*10%</f>
        <v>50000</v>
      </c>
      <c r="S7" s="87">
        <f>500000*10%</f>
        <v>50000</v>
      </c>
      <c r="T7" s="87">
        <f>500000*10%*211/365</f>
        <v>28904.109589041094</v>
      </c>
      <c r="U7" s="2" t="s">
        <v>49</v>
      </c>
      <c r="V7" s="3" t="s">
        <v>286</v>
      </c>
      <c r="W7" s="3" t="s">
        <v>41</v>
      </c>
      <c r="X7" s="5">
        <v>44712</v>
      </c>
      <c r="Y7" s="5">
        <f>X7+40</f>
        <v>44752</v>
      </c>
      <c r="Z7" s="2"/>
      <c r="AA7" s="2"/>
      <c r="AB7" s="7"/>
      <c r="AC7" s="7"/>
      <c r="AD7" s="2" t="str">
        <f t="shared" si="1"/>
        <v>Оказание услуг по предоставлению кредитных средств</v>
      </c>
      <c r="AE7" s="3" t="s">
        <v>43</v>
      </c>
      <c r="AF7" s="3">
        <v>384</v>
      </c>
      <c r="AG7" s="3" t="s">
        <v>70</v>
      </c>
      <c r="AH7" s="8">
        <v>500000000</v>
      </c>
      <c r="AI7" s="3">
        <v>27000000000</v>
      </c>
      <c r="AJ7" s="3" t="s">
        <v>42</v>
      </c>
      <c r="AK7" s="5">
        <f t="shared" ref="AK7:AK12" si="2">Y7+20</f>
        <v>44772</v>
      </c>
      <c r="AL7" s="4">
        <f t="shared" ref="AL7:AL12" si="3">AK7</f>
        <v>44772</v>
      </c>
      <c r="AM7" s="4">
        <f t="shared" ref="AM7:AM12" si="4">AL7+3*365</f>
        <v>45867</v>
      </c>
      <c r="AN7" s="6" t="s">
        <v>53</v>
      </c>
      <c r="AO7" s="2" t="s">
        <v>55</v>
      </c>
      <c r="AP7" s="2"/>
      <c r="AQ7" s="2"/>
      <c r="AR7" s="2"/>
      <c r="AS7" s="2"/>
      <c r="AT7" s="2"/>
      <c r="AU7" s="2"/>
      <c r="AV7" s="2"/>
      <c r="AW7" s="2"/>
      <c r="AX7" s="2"/>
      <c r="AY7" s="30"/>
      <c r="AZ7" s="52"/>
    </row>
    <row r="8" spans="1:52" ht="72" customHeight="1" x14ac:dyDescent="0.2">
      <c r="A8" s="2">
        <v>7</v>
      </c>
      <c r="B8" s="3">
        <v>3</v>
      </c>
      <c r="C8" s="3" t="s">
        <v>52</v>
      </c>
      <c r="D8" s="3" t="s">
        <v>45</v>
      </c>
      <c r="E8" s="2" t="s">
        <v>51</v>
      </c>
      <c r="F8" s="3">
        <v>1</v>
      </c>
      <c r="G8" s="88" t="s">
        <v>46</v>
      </c>
      <c r="H8" s="2" t="s">
        <v>47</v>
      </c>
      <c r="I8" s="2" t="s">
        <v>48</v>
      </c>
      <c r="J8" s="2">
        <v>1</v>
      </c>
      <c r="K8" s="2" t="s">
        <v>44</v>
      </c>
      <c r="L8" s="3" t="s">
        <v>40</v>
      </c>
      <c r="M8" s="2" t="s">
        <v>50</v>
      </c>
      <c r="N8" s="3" t="s">
        <v>200</v>
      </c>
      <c r="O8" s="87">
        <f>300000*11%*3</f>
        <v>99000</v>
      </c>
      <c r="P8" s="90">
        <f t="shared" si="0"/>
        <v>99000</v>
      </c>
      <c r="Q8" s="87">
        <f>300000*11%*124/365</f>
        <v>11210.95890410959</v>
      </c>
      <c r="R8" s="87">
        <f>300000*11%</f>
        <v>33000</v>
      </c>
      <c r="S8" s="87">
        <f>300000*11%</f>
        <v>33000</v>
      </c>
      <c r="T8" s="87">
        <f>300000*11%*241/365</f>
        <v>21789.04109589041</v>
      </c>
      <c r="U8" s="2" t="s">
        <v>49</v>
      </c>
      <c r="V8" s="3" t="s">
        <v>286</v>
      </c>
      <c r="W8" s="3" t="s">
        <v>41</v>
      </c>
      <c r="X8" s="5">
        <v>44742</v>
      </c>
      <c r="Y8" s="5">
        <v>44803</v>
      </c>
      <c r="Z8" s="2"/>
      <c r="AA8" s="2"/>
      <c r="AB8" s="7"/>
      <c r="AC8" s="7"/>
      <c r="AD8" s="2" t="str">
        <f t="shared" si="1"/>
        <v>Оказание услуг по предоставлению кредитных средств</v>
      </c>
      <c r="AE8" s="3" t="s">
        <v>43</v>
      </c>
      <c r="AF8" s="3">
        <v>384</v>
      </c>
      <c r="AG8" s="3" t="s">
        <v>70</v>
      </c>
      <c r="AH8" s="8">
        <v>300000000</v>
      </c>
      <c r="AI8" s="3">
        <v>27000000000</v>
      </c>
      <c r="AJ8" s="3" t="s">
        <v>42</v>
      </c>
      <c r="AK8" s="5">
        <f t="shared" si="2"/>
        <v>44823</v>
      </c>
      <c r="AL8" s="4">
        <f t="shared" si="3"/>
        <v>44823</v>
      </c>
      <c r="AM8" s="4">
        <f t="shared" si="4"/>
        <v>45918</v>
      </c>
      <c r="AN8" s="6" t="s">
        <v>53</v>
      </c>
      <c r="AO8" s="2" t="s">
        <v>54</v>
      </c>
      <c r="AP8" s="2"/>
      <c r="AQ8" s="2"/>
      <c r="AR8" s="2"/>
      <c r="AS8" s="2"/>
      <c r="AT8" s="2"/>
      <c r="AU8" s="2"/>
      <c r="AV8" s="2"/>
      <c r="AW8" s="2"/>
      <c r="AX8" s="2"/>
      <c r="AY8" s="30"/>
      <c r="AZ8" s="52"/>
    </row>
    <row r="9" spans="1:52" ht="72" customHeight="1" x14ac:dyDescent="0.2">
      <c r="A9" s="2">
        <v>7</v>
      </c>
      <c r="B9" s="3">
        <v>4</v>
      </c>
      <c r="C9" s="3" t="s">
        <v>52</v>
      </c>
      <c r="D9" s="3" t="s">
        <v>45</v>
      </c>
      <c r="E9" s="2" t="s">
        <v>51</v>
      </c>
      <c r="F9" s="3">
        <v>1</v>
      </c>
      <c r="G9" s="88" t="s">
        <v>46</v>
      </c>
      <c r="H9" s="2" t="s">
        <v>47</v>
      </c>
      <c r="I9" s="2" t="s">
        <v>48</v>
      </c>
      <c r="J9" s="2">
        <v>1</v>
      </c>
      <c r="K9" s="2" t="s">
        <v>44</v>
      </c>
      <c r="L9" s="3" t="s">
        <v>40</v>
      </c>
      <c r="M9" s="2" t="s">
        <v>50</v>
      </c>
      <c r="N9" s="3" t="s">
        <v>200</v>
      </c>
      <c r="O9" s="87">
        <f>300000*11%*3</f>
        <v>99000</v>
      </c>
      <c r="P9" s="90">
        <f t="shared" si="0"/>
        <v>99000</v>
      </c>
      <c r="Q9" s="87">
        <f>300000*11%*124/365</f>
        <v>11210.95890410959</v>
      </c>
      <c r="R9" s="87">
        <f>300000*11%</f>
        <v>33000</v>
      </c>
      <c r="S9" s="87">
        <f>300000*11%</f>
        <v>33000</v>
      </c>
      <c r="T9" s="87">
        <f>300000*11%*241/365</f>
        <v>21789.04109589041</v>
      </c>
      <c r="U9" s="2" t="s">
        <v>49</v>
      </c>
      <c r="V9" s="3" t="s">
        <v>286</v>
      </c>
      <c r="W9" s="3" t="s">
        <v>41</v>
      </c>
      <c r="X9" s="5">
        <v>44742</v>
      </c>
      <c r="Y9" s="5">
        <v>44803</v>
      </c>
      <c r="Z9" s="2"/>
      <c r="AA9" s="2"/>
      <c r="AB9" s="7"/>
      <c r="AC9" s="7"/>
      <c r="AD9" s="2" t="str">
        <f t="shared" si="1"/>
        <v>Оказание услуг по предоставлению кредитных средств</v>
      </c>
      <c r="AE9" s="3" t="s">
        <v>43</v>
      </c>
      <c r="AF9" s="3">
        <v>384</v>
      </c>
      <c r="AG9" s="3" t="s">
        <v>70</v>
      </c>
      <c r="AH9" s="8">
        <v>300000000</v>
      </c>
      <c r="AI9" s="3">
        <v>27000000000</v>
      </c>
      <c r="AJ9" s="3" t="s">
        <v>42</v>
      </c>
      <c r="AK9" s="5">
        <f>Y9+20</f>
        <v>44823</v>
      </c>
      <c r="AL9" s="4">
        <f>AK9</f>
        <v>44823</v>
      </c>
      <c r="AM9" s="4">
        <f>AL9+3*365</f>
        <v>45918</v>
      </c>
      <c r="AN9" s="6" t="s">
        <v>53</v>
      </c>
      <c r="AO9" s="2" t="s">
        <v>54</v>
      </c>
      <c r="AP9" s="2"/>
      <c r="AQ9" s="2"/>
      <c r="AR9" s="2"/>
      <c r="AS9" s="2"/>
      <c r="AT9" s="2"/>
      <c r="AU9" s="2"/>
      <c r="AV9" s="2"/>
      <c r="AW9" s="2"/>
      <c r="AX9" s="2"/>
      <c r="AY9" s="30"/>
      <c r="AZ9" s="52"/>
    </row>
    <row r="10" spans="1:52" ht="72" customHeight="1" x14ac:dyDescent="0.2">
      <c r="A10" s="2">
        <v>7</v>
      </c>
      <c r="B10" s="3">
        <v>5</v>
      </c>
      <c r="C10" s="3" t="s">
        <v>52</v>
      </c>
      <c r="D10" s="3" t="s">
        <v>45</v>
      </c>
      <c r="E10" s="2" t="s">
        <v>51</v>
      </c>
      <c r="F10" s="3">
        <v>1</v>
      </c>
      <c r="G10" s="88" t="s">
        <v>46</v>
      </c>
      <c r="H10" s="2" t="s">
        <v>47</v>
      </c>
      <c r="I10" s="2" t="s">
        <v>48</v>
      </c>
      <c r="J10" s="2">
        <v>1</v>
      </c>
      <c r="K10" s="2" t="s">
        <v>44</v>
      </c>
      <c r="L10" s="3" t="s">
        <v>40</v>
      </c>
      <c r="M10" s="2" t="s">
        <v>50</v>
      </c>
      <c r="N10" s="3" t="s">
        <v>200</v>
      </c>
      <c r="O10" s="87">
        <f>200000*11%*3</f>
        <v>66000</v>
      </c>
      <c r="P10" s="90">
        <f t="shared" si="0"/>
        <v>66000</v>
      </c>
      <c r="Q10" s="87">
        <f>200000*11%*124/365</f>
        <v>7473.9726027397264</v>
      </c>
      <c r="R10" s="87">
        <f t="shared" ref="R10:S12" si="5">200000*11%</f>
        <v>22000</v>
      </c>
      <c r="S10" s="87">
        <f t="shared" si="5"/>
        <v>22000</v>
      </c>
      <c r="T10" s="87">
        <f>200000*11%*241/365</f>
        <v>14526.027397260274</v>
      </c>
      <c r="U10" s="2" t="s">
        <v>49</v>
      </c>
      <c r="V10" s="3" t="s">
        <v>286</v>
      </c>
      <c r="W10" s="3" t="s">
        <v>41</v>
      </c>
      <c r="X10" s="5">
        <v>44742</v>
      </c>
      <c r="Y10" s="5">
        <v>44803</v>
      </c>
      <c r="Z10" s="2"/>
      <c r="AA10" s="2"/>
      <c r="AB10" s="7"/>
      <c r="AC10" s="7"/>
      <c r="AD10" s="2" t="str">
        <f t="shared" si="1"/>
        <v>Оказание услуг по предоставлению кредитных средств</v>
      </c>
      <c r="AE10" s="3" t="s">
        <v>43</v>
      </c>
      <c r="AF10" s="3">
        <v>384</v>
      </c>
      <c r="AG10" s="3" t="s">
        <v>70</v>
      </c>
      <c r="AH10" s="8">
        <v>200000000</v>
      </c>
      <c r="AI10" s="3">
        <v>27000000000</v>
      </c>
      <c r="AJ10" s="3" t="s">
        <v>42</v>
      </c>
      <c r="AK10" s="5">
        <f>Y10+20</f>
        <v>44823</v>
      </c>
      <c r="AL10" s="4">
        <f>AK10</f>
        <v>44823</v>
      </c>
      <c r="AM10" s="4">
        <f>AL10+3*365</f>
        <v>45918</v>
      </c>
      <c r="AN10" s="6" t="s">
        <v>53</v>
      </c>
      <c r="AO10" s="2" t="s">
        <v>56</v>
      </c>
      <c r="AP10" s="2"/>
      <c r="AQ10" s="2"/>
      <c r="AR10" s="2"/>
      <c r="AS10" s="2"/>
      <c r="AT10" s="2"/>
      <c r="AU10" s="2"/>
      <c r="AV10" s="2"/>
      <c r="AW10" s="2"/>
      <c r="AX10" s="2"/>
      <c r="AY10" s="30"/>
      <c r="AZ10" s="52"/>
    </row>
    <row r="11" spans="1:52" ht="72" customHeight="1" x14ac:dyDescent="0.2">
      <c r="A11" s="2">
        <v>7</v>
      </c>
      <c r="B11" s="3">
        <v>6</v>
      </c>
      <c r="C11" s="3" t="s">
        <v>52</v>
      </c>
      <c r="D11" s="3" t="s">
        <v>45</v>
      </c>
      <c r="E11" s="2" t="s">
        <v>51</v>
      </c>
      <c r="F11" s="3">
        <v>1</v>
      </c>
      <c r="G11" s="88" t="s">
        <v>46</v>
      </c>
      <c r="H11" s="2" t="s">
        <v>47</v>
      </c>
      <c r="I11" s="2" t="s">
        <v>48</v>
      </c>
      <c r="J11" s="2">
        <v>1</v>
      </c>
      <c r="K11" s="2" t="s">
        <v>44</v>
      </c>
      <c r="L11" s="3" t="s">
        <v>40</v>
      </c>
      <c r="M11" s="2" t="s">
        <v>50</v>
      </c>
      <c r="N11" s="3" t="s">
        <v>200</v>
      </c>
      <c r="O11" s="87">
        <f>200000*11%*3</f>
        <v>66000</v>
      </c>
      <c r="P11" s="90">
        <f t="shared" si="0"/>
        <v>66000</v>
      </c>
      <c r="Q11" s="87">
        <f>200000*11%*124/365</f>
        <v>7473.9726027397264</v>
      </c>
      <c r="R11" s="87">
        <f t="shared" si="5"/>
        <v>22000</v>
      </c>
      <c r="S11" s="87">
        <f t="shared" si="5"/>
        <v>22000</v>
      </c>
      <c r="T11" s="87">
        <f>200000*11%*241/365</f>
        <v>14526.027397260274</v>
      </c>
      <c r="U11" s="2" t="s">
        <v>49</v>
      </c>
      <c r="V11" s="3" t="s">
        <v>286</v>
      </c>
      <c r="W11" s="3" t="s">
        <v>41</v>
      </c>
      <c r="X11" s="5">
        <v>44742</v>
      </c>
      <c r="Y11" s="5">
        <v>44803</v>
      </c>
      <c r="Z11" s="2"/>
      <c r="AA11" s="2"/>
      <c r="AB11" s="7"/>
      <c r="AC11" s="7"/>
      <c r="AD11" s="2" t="str">
        <f t="shared" si="1"/>
        <v>Оказание услуг по предоставлению кредитных средств</v>
      </c>
      <c r="AE11" s="3" t="s">
        <v>43</v>
      </c>
      <c r="AF11" s="3">
        <v>384</v>
      </c>
      <c r="AG11" s="3" t="s">
        <v>70</v>
      </c>
      <c r="AH11" s="8">
        <v>200000000</v>
      </c>
      <c r="AI11" s="3">
        <v>27000000000</v>
      </c>
      <c r="AJ11" s="3" t="s">
        <v>42</v>
      </c>
      <c r="AK11" s="5">
        <f>Y11+20</f>
        <v>44823</v>
      </c>
      <c r="AL11" s="4">
        <f>AK11</f>
        <v>44823</v>
      </c>
      <c r="AM11" s="4">
        <f>AL11+3*365</f>
        <v>45918</v>
      </c>
      <c r="AN11" s="6" t="s">
        <v>53</v>
      </c>
      <c r="AO11" s="2" t="s">
        <v>56</v>
      </c>
      <c r="AP11" s="2"/>
      <c r="AQ11" s="2"/>
      <c r="AR11" s="2"/>
      <c r="AS11" s="2"/>
      <c r="AT11" s="2"/>
      <c r="AU11" s="2"/>
      <c r="AV11" s="2"/>
      <c r="AW11" s="2"/>
      <c r="AX11" s="2"/>
      <c r="AY11" s="30"/>
      <c r="AZ11" s="52"/>
    </row>
    <row r="12" spans="1:52" ht="80.25" customHeight="1" x14ac:dyDescent="0.2">
      <c r="A12" s="2">
        <v>7</v>
      </c>
      <c r="B12" s="3">
        <v>7</v>
      </c>
      <c r="C12" s="3" t="s">
        <v>52</v>
      </c>
      <c r="D12" s="3" t="s">
        <v>45</v>
      </c>
      <c r="E12" s="2" t="s">
        <v>51</v>
      </c>
      <c r="F12" s="3">
        <v>1</v>
      </c>
      <c r="G12" s="88" t="s">
        <v>46</v>
      </c>
      <c r="H12" s="2" t="s">
        <v>47</v>
      </c>
      <c r="I12" s="2" t="s">
        <v>48</v>
      </c>
      <c r="J12" s="2">
        <v>1</v>
      </c>
      <c r="K12" s="2" t="s">
        <v>44</v>
      </c>
      <c r="L12" s="3" t="s">
        <v>40</v>
      </c>
      <c r="M12" s="2" t="s">
        <v>50</v>
      </c>
      <c r="N12" s="3" t="s">
        <v>200</v>
      </c>
      <c r="O12" s="87">
        <f>200000*11%*3</f>
        <v>66000</v>
      </c>
      <c r="P12" s="90">
        <f t="shared" si="0"/>
        <v>66000</v>
      </c>
      <c r="Q12" s="87">
        <f>200000*11%*124/365</f>
        <v>7473.9726027397264</v>
      </c>
      <c r="R12" s="87">
        <f t="shared" si="5"/>
        <v>22000</v>
      </c>
      <c r="S12" s="87">
        <f t="shared" si="5"/>
        <v>22000</v>
      </c>
      <c r="T12" s="87">
        <f>200000*11%*241/365</f>
        <v>14526.027397260274</v>
      </c>
      <c r="U12" s="2" t="s">
        <v>49</v>
      </c>
      <c r="V12" s="3" t="s">
        <v>286</v>
      </c>
      <c r="W12" s="3" t="s">
        <v>41</v>
      </c>
      <c r="X12" s="5">
        <v>44742</v>
      </c>
      <c r="Y12" s="5">
        <v>44803</v>
      </c>
      <c r="Z12" s="2"/>
      <c r="AA12" s="2"/>
      <c r="AB12" s="7"/>
      <c r="AC12" s="7"/>
      <c r="AD12" s="2" t="str">
        <f t="shared" si="1"/>
        <v>Оказание услуг по предоставлению кредитных средств</v>
      </c>
      <c r="AE12" s="3" t="s">
        <v>43</v>
      </c>
      <c r="AF12" s="3">
        <v>384</v>
      </c>
      <c r="AG12" s="3" t="s">
        <v>70</v>
      </c>
      <c r="AH12" s="8">
        <v>200000000</v>
      </c>
      <c r="AI12" s="3">
        <v>27000000000</v>
      </c>
      <c r="AJ12" s="3" t="s">
        <v>42</v>
      </c>
      <c r="AK12" s="5">
        <f t="shared" si="2"/>
        <v>44823</v>
      </c>
      <c r="AL12" s="4">
        <f t="shared" si="3"/>
        <v>44823</v>
      </c>
      <c r="AM12" s="4">
        <f t="shared" si="4"/>
        <v>45918</v>
      </c>
      <c r="AN12" s="6" t="s">
        <v>53</v>
      </c>
      <c r="AO12" s="2" t="s">
        <v>56</v>
      </c>
      <c r="AP12" s="2"/>
      <c r="AQ12" s="2"/>
      <c r="AR12" s="2"/>
      <c r="AS12" s="2"/>
      <c r="AT12" s="2"/>
      <c r="AU12" s="2"/>
      <c r="AV12" s="2"/>
      <c r="AW12" s="2"/>
      <c r="AX12" s="2"/>
      <c r="AY12" s="30"/>
      <c r="AZ12" s="52"/>
    </row>
    <row r="13" spans="1:52" ht="185.25" customHeight="1" x14ac:dyDescent="0.2">
      <c r="A13" s="3">
        <v>4</v>
      </c>
      <c r="B13" s="3">
        <v>8</v>
      </c>
      <c r="C13" s="3" t="s">
        <v>52</v>
      </c>
      <c r="D13" s="3" t="s">
        <v>74</v>
      </c>
      <c r="E13" s="3" t="s">
        <v>75</v>
      </c>
      <c r="F13" s="3">
        <v>1</v>
      </c>
      <c r="G13" s="70" t="s">
        <v>76</v>
      </c>
      <c r="H13" s="9" t="s">
        <v>77</v>
      </c>
      <c r="I13" s="3" t="s">
        <v>78</v>
      </c>
      <c r="J13" s="10">
        <v>2</v>
      </c>
      <c r="K13" s="3"/>
      <c r="L13" s="3" t="s">
        <v>40</v>
      </c>
      <c r="M13" s="3" t="s">
        <v>79</v>
      </c>
      <c r="N13" s="3" t="s">
        <v>200</v>
      </c>
      <c r="O13" s="90">
        <v>535.11</v>
      </c>
      <c r="P13" s="90">
        <v>642.13</v>
      </c>
      <c r="Q13" s="90">
        <v>428.09</v>
      </c>
      <c r="R13" s="90">
        <v>214.04</v>
      </c>
      <c r="S13" s="90">
        <v>0</v>
      </c>
      <c r="T13" s="90">
        <v>0</v>
      </c>
      <c r="U13" s="3" t="s">
        <v>71</v>
      </c>
      <c r="V13" s="3" t="s">
        <v>286</v>
      </c>
      <c r="W13" s="3" t="s">
        <v>41</v>
      </c>
      <c r="X13" s="4">
        <v>44650</v>
      </c>
      <c r="Y13" s="4">
        <v>44681</v>
      </c>
      <c r="Z13" s="3"/>
      <c r="AA13" s="3"/>
      <c r="AB13" s="3"/>
      <c r="AC13" s="3"/>
      <c r="AD13" s="3" t="s">
        <v>280</v>
      </c>
      <c r="AE13" s="3" t="s">
        <v>43</v>
      </c>
      <c r="AF13" s="3">
        <v>880</v>
      </c>
      <c r="AG13" s="3" t="s">
        <v>72</v>
      </c>
      <c r="AH13" s="3">
        <v>1</v>
      </c>
      <c r="AI13" s="11">
        <v>27000000000</v>
      </c>
      <c r="AJ13" s="3" t="s">
        <v>42</v>
      </c>
      <c r="AK13" s="4">
        <v>44682</v>
      </c>
      <c r="AL13" s="4">
        <v>44682</v>
      </c>
      <c r="AM13" s="4">
        <v>45046</v>
      </c>
      <c r="AN13" s="3" t="s">
        <v>73</v>
      </c>
      <c r="AO13" s="3"/>
      <c r="AP13" s="3"/>
      <c r="AQ13" s="3"/>
      <c r="AR13" s="3"/>
      <c r="AS13" s="3"/>
      <c r="AT13" s="3"/>
      <c r="AU13" s="3"/>
      <c r="AV13" s="3"/>
      <c r="AW13" s="3"/>
      <c r="AX13" s="15"/>
      <c r="AY13" s="31"/>
      <c r="AZ13" s="31"/>
    </row>
    <row r="14" spans="1:52" s="29" customFormat="1" ht="81.75" customHeight="1" x14ac:dyDescent="0.2">
      <c r="A14" s="12" t="s">
        <v>290</v>
      </c>
      <c r="B14" s="3">
        <v>9</v>
      </c>
      <c r="C14" s="12" t="s">
        <v>52</v>
      </c>
      <c r="D14" s="12" t="s">
        <v>80</v>
      </c>
      <c r="E14" s="12" t="s">
        <v>75</v>
      </c>
      <c r="F14" s="12">
        <v>1</v>
      </c>
      <c r="G14" s="71" t="s">
        <v>81</v>
      </c>
      <c r="H14" s="9" t="s">
        <v>82</v>
      </c>
      <c r="I14" s="12" t="s">
        <v>82</v>
      </c>
      <c r="J14" s="10">
        <v>2</v>
      </c>
      <c r="K14" s="12"/>
      <c r="L14" s="12" t="s">
        <v>40</v>
      </c>
      <c r="M14" s="12" t="s">
        <v>83</v>
      </c>
      <c r="N14" s="3" t="s">
        <v>200</v>
      </c>
      <c r="O14" s="91">
        <v>2384</v>
      </c>
      <c r="P14" s="91">
        <f>O14*1.2</f>
        <v>2860.7999999999997</v>
      </c>
      <c r="Q14" s="91">
        <v>0</v>
      </c>
      <c r="R14" s="91">
        <f>P14</f>
        <v>2860.7999999999997</v>
      </c>
      <c r="S14" s="91">
        <v>0</v>
      </c>
      <c r="T14" s="91">
        <v>0</v>
      </c>
      <c r="U14" s="12" t="s">
        <v>84</v>
      </c>
      <c r="V14" s="3" t="s">
        <v>286</v>
      </c>
      <c r="W14" s="12" t="s">
        <v>41</v>
      </c>
      <c r="X14" s="13">
        <v>44895</v>
      </c>
      <c r="Y14" s="13">
        <v>44925</v>
      </c>
      <c r="Z14" s="12"/>
      <c r="AA14" s="12"/>
      <c r="AB14" s="12"/>
      <c r="AC14" s="12"/>
      <c r="AD14" s="12" t="s">
        <v>85</v>
      </c>
      <c r="AE14" s="12" t="s">
        <v>43</v>
      </c>
      <c r="AF14" s="12">
        <v>880</v>
      </c>
      <c r="AG14" s="12" t="s">
        <v>72</v>
      </c>
      <c r="AH14" s="12">
        <v>1</v>
      </c>
      <c r="AI14" s="14">
        <v>27000000000</v>
      </c>
      <c r="AJ14" s="12" t="s">
        <v>42</v>
      </c>
      <c r="AK14" s="13">
        <v>44956</v>
      </c>
      <c r="AL14" s="13">
        <v>44956</v>
      </c>
      <c r="AM14" s="13">
        <v>45290</v>
      </c>
      <c r="AN14" s="14">
        <v>2023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6"/>
      <c r="AY14" s="30"/>
      <c r="AZ14" s="30"/>
    </row>
    <row r="15" spans="1:52" ht="90" customHeight="1" x14ac:dyDescent="0.2">
      <c r="A15" s="12">
        <v>4</v>
      </c>
      <c r="B15" s="3">
        <v>10</v>
      </c>
      <c r="C15" s="12" t="s">
        <v>52</v>
      </c>
      <c r="D15" s="12" t="s">
        <v>80</v>
      </c>
      <c r="E15" s="12" t="s">
        <v>75</v>
      </c>
      <c r="F15" s="12">
        <v>1</v>
      </c>
      <c r="G15" s="71" t="s">
        <v>86</v>
      </c>
      <c r="H15" s="9" t="s">
        <v>87</v>
      </c>
      <c r="I15" s="12" t="s">
        <v>87</v>
      </c>
      <c r="J15" s="10">
        <v>2</v>
      </c>
      <c r="K15" s="12"/>
      <c r="L15" s="12" t="s">
        <v>40</v>
      </c>
      <c r="M15" s="12" t="s">
        <v>83</v>
      </c>
      <c r="N15" s="3" t="s">
        <v>200</v>
      </c>
      <c r="O15" s="91">
        <v>1067.5999999999999</v>
      </c>
      <c r="P15" s="91">
        <f>O15*1.2</f>
        <v>1281.1199999999999</v>
      </c>
      <c r="Q15" s="91">
        <f>P15/2</f>
        <v>640.55999999999995</v>
      </c>
      <c r="R15" s="91">
        <f>Q15</f>
        <v>640.55999999999995</v>
      </c>
      <c r="S15" s="91">
        <v>0</v>
      </c>
      <c r="T15" s="91">
        <v>0</v>
      </c>
      <c r="U15" s="12" t="s">
        <v>84</v>
      </c>
      <c r="V15" s="3" t="s">
        <v>286</v>
      </c>
      <c r="W15" s="12" t="s">
        <v>41</v>
      </c>
      <c r="X15" s="13">
        <v>44709</v>
      </c>
      <c r="Y15" s="13">
        <v>44742</v>
      </c>
      <c r="Z15" s="12"/>
      <c r="AA15" s="12"/>
      <c r="AB15" s="12"/>
      <c r="AC15" s="12"/>
      <c r="AD15" s="12" t="s">
        <v>86</v>
      </c>
      <c r="AE15" s="12" t="s">
        <v>43</v>
      </c>
      <c r="AF15" s="12">
        <v>876</v>
      </c>
      <c r="AG15" s="12" t="s">
        <v>72</v>
      </c>
      <c r="AH15" s="2">
        <v>1</v>
      </c>
      <c r="AI15" s="14">
        <v>27000000000</v>
      </c>
      <c r="AJ15" s="12" t="s">
        <v>42</v>
      </c>
      <c r="AK15" s="13">
        <v>44742</v>
      </c>
      <c r="AL15" s="13">
        <v>44772</v>
      </c>
      <c r="AM15" s="13">
        <v>45107</v>
      </c>
      <c r="AN15" s="10" t="s">
        <v>73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6"/>
      <c r="AY15" s="31"/>
      <c r="AZ15" s="31"/>
    </row>
    <row r="16" spans="1:52" ht="51" x14ac:dyDescent="0.2">
      <c r="A16" s="12">
        <v>4</v>
      </c>
      <c r="B16" s="3">
        <v>11</v>
      </c>
      <c r="C16" s="12" t="s">
        <v>52</v>
      </c>
      <c r="D16" s="12" t="s">
        <v>80</v>
      </c>
      <c r="E16" s="12" t="s">
        <v>75</v>
      </c>
      <c r="F16" s="12">
        <v>1</v>
      </c>
      <c r="G16" s="71" t="s">
        <v>88</v>
      </c>
      <c r="H16" s="12" t="s">
        <v>82</v>
      </c>
      <c r="I16" s="12" t="s">
        <v>82</v>
      </c>
      <c r="J16" s="10">
        <v>2</v>
      </c>
      <c r="K16" s="12"/>
      <c r="L16" s="12" t="s">
        <v>40</v>
      </c>
      <c r="M16" s="12" t="s">
        <v>83</v>
      </c>
      <c r="N16" s="3" t="s">
        <v>200</v>
      </c>
      <c r="O16" s="91">
        <v>100</v>
      </c>
      <c r="P16" s="91">
        <v>120</v>
      </c>
      <c r="Q16" s="91">
        <v>0</v>
      </c>
      <c r="R16" s="91">
        <f>P16</f>
        <v>120</v>
      </c>
      <c r="S16" s="91">
        <v>0</v>
      </c>
      <c r="T16" s="91">
        <v>0</v>
      </c>
      <c r="U16" s="12" t="s">
        <v>89</v>
      </c>
      <c r="V16" s="12" t="s">
        <v>52</v>
      </c>
      <c r="W16" s="12" t="s">
        <v>90</v>
      </c>
      <c r="X16" s="13">
        <v>44864</v>
      </c>
      <c r="Y16" s="13">
        <v>44895</v>
      </c>
      <c r="Z16" s="12"/>
      <c r="AA16" s="12"/>
      <c r="AB16" s="12"/>
      <c r="AC16" s="12"/>
      <c r="AD16" s="12" t="s">
        <v>91</v>
      </c>
      <c r="AE16" s="12" t="s">
        <v>43</v>
      </c>
      <c r="AF16" s="12">
        <v>880</v>
      </c>
      <c r="AG16" s="12" t="s">
        <v>72</v>
      </c>
      <c r="AH16" s="12">
        <v>1</v>
      </c>
      <c r="AI16" s="14">
        <v>27000000000</v>
      </c>
      <c r="AJ16" s="12" t="s">
        <v>42</v>
      </c>
      <c r="AK16" s="13">
        <v>44895</v>
      </c>
      <c r="AL16" s="13">
        <v>44895</v>
      </c>
      <c r="AM16" s="13">
        <v>45260</v>
      </c>
      <c r="AN16" s="10" t="s">
        <v>73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6"/>
      <c r="AY16" s="31"/>
      <c r="AZ16" s="31"/>
    </row>
    <row r="17" spans="1:52" ht="38.25" x14ac:dyDescent="0.2">
      <c r="A17" s="12">
        <v>4</v>
      </c>
      <c r="B17" s="3">
        <v>12</v>
      </c>
      <c r="C17" s="12" t="s">
        <v>52</v>
      </c>
      <c r="D17" s="12" t="s">
        <v>80</v>
      </c>
      <c r="E17" s="12" t="s">
        <v>75</v>
      </c>
      <c r="F17" s="12">
        <v>1</v>
      </c>
      <c r="G17" s="71" t="s">
        <v>92</v>
      </c>
      <c r="H17" s="9" t="s">
        <v>93</v>
      </c>
      <c r="I17" s="12" t="s">
        <v>93</v>
      </c>
      <c r="J17" s="10">
        <v>2</v>
      </c>
      <c r="K17" s="12"/>
      <c r="L17" s="12" t="s">
        <v>40</v>
      </c>
      <c r="M17" s="12" t="s">
        <v>83</v>
      </c>
      <c r="N17" s="3" t="s">
        <v>200</v>
      </c>
      <c r="O17" s="91">
        <v>200</v>
      </c>
      <c r="P17" s="91">
        <v>240</v>
      </c>
      <c r="Q17" s="91">
        <f>P17</f>
        <v>240</v>
      </c>
      <c r="R17" s="91">
        <v>0</v>
      </c>
      <c r="S17" s="91">
        <v>0</v>
      </c>
      <c r="T17" s="91">
        <v>0</v>
      </c>
      <c r="U17" s="12" t="s">
        <v>89</v>
      </c>
      <c r="V17" s="12" t="s">
        <v>52</v>
      </c>
      <c r="W17" s="12" t="s">
        <v>90</v>
      </c>
      <c r="X17" s="13">
        <v>44834</v>
      </c>
      <c r="Y17" s="13">
        <v>44864</v>
      </c>
      <c r="Z17" s="12"/>
      <c r="AA17" s="12"/>
      <c r="AB17" s="12"/>
      <c r="AC17" s="12"/>
      <c r="AD17" s="12" t="s">
        <v>94</v>
      </c>
      <c r="AE17" s="12" t="s">
        <v>43</v>
      </c>
      <c r="AF17" s="12">
        <v>880</v>
      </c>
      <c r="AG17" s="12" t="s">
        <v>72</v>
      </c>
      <c r="AH17" s="12">
        <v>1</v>
      </c>
      <c r="AI17" s="14">
        <v>27000000000</v>
      </c>
      <c r="AJ17" s="12" t="s">
        <v>42</v>
      </c>
      <c r="AK17" s="13">
        <v>44864</v>
      </c>
      <c r="AL17" s="13">
        <v>44864</v>
      </c>
      <c r="AM17" s="13">
        <v>45229</v>
      </c>
      <c r="AN17" s="10" t="s">
        <v>73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6"/>
      <c r="AY17" s="31"/>
      <c r="AZ17" s="31"/>
    </row>
    <row r="18" spans="1:52" ht="54.75" customHeight="1" x14ac:dyDescent="0.2">
      <c r="A18" s="12">
        <v>4</v>
      </c>
      <c r="B18" s="3">
        <v>13</v>
      </c>
      <c r="C18" s="12" t="s">
        <v>52</v>
      </c>
      <c r="D18" s="12" t="s">
        <v>80</v>
      </c>
      <c r="E18" s="12" t="s">
        <v>75</v>
      </c>
      <c r="F18" s="12">
        <v>1</v>
      </c>
      <c r="G18" s="71" t="s">
        <v>95</v>
      </c>
      <c r="H18" s="9" t="s">
        <v>87</v>
      </c>
      <c r="I18" s="12" t="s">
        <v>87</v>
      </c>
      <c r="J18" s="10">
        <v>2</v>
      </c>
      <c r="K18" s="12"/>
      <c r="L18" s="12" t="s">
        <v>40</v>
      </c>
      <c r="M18" s="12" t="s">
        <v>96</v>
      </c>
      <c r="N18" s="3" t="s">
        <v>263</v>
      </c>
      <c r="O18" s="91">
        <v>486.44</v>
      </c>
      <c r="P18" s="91">
        <v>583.72799999999995</v>
      </c>
      <c r="Q18" s="91">
        <f>P18</f>
        <v>583.72799999999995</v>
      </c>
      <c r="R18" s="91">
        <v>0</v>
      </c>
      <c r="S18" s="91">
        <v>0</v>
      </c>
      <c r="T18" s="91">
        <v>0</v>
      </c>
      <c r="U18" s="12" t="s">
        <v>84</v>
      </c>
      <c r="V18" s="3" t="s">
        <v>286</v>
      </c>
      <c r="W18" s="12" t="s">
        <v>41</v>
      </c>
      <c r="X18" s="13">
        <v>44650</v>
      </c>
      <c r="Y18" s="13">
        <v>44681</v>
      </c>
      <c r="Z18" s="12"/>
      <c r="AA18" s="12"/>
      <c r="AB18" s="12"/>
      <c r="AC18" s="12"/>
      <c r="AD18" s="12" t="s">
        <v>95</v>
      </c>
      <c r="AE18" s="12" t="s">
        <v>43</v>
      </c>
      <c r="AF18" s="12">
        <v>880</v>
      </c>
      <c r="AG18" s="12" t="s">
        <v>123</v>
      </c>
      <c r="AH18" s="12">
        <v>15</v>
      </c>
      <c r="AI18" s="14">
        <v>27000000000</v>
      </c>
      <c r="AJ18" s="12" t="s">
        <v>42</v>
      </c>
      <c r="AK18" s="13">
        <v>44711</v>
      </c>
      <c r="AL18" s="13">
        <v>44711</v>
      </c>
      <c r="AM18" s="13">
        <v>44772</v>
      </c>
      <c r="AN18" s="14">
        <v>2022</v>
      </c>
      <c r="AO18" s="12"/>
      <c r="AP18" s="12">
        <v>2022</v>
      </c>
      <c r="AQ18" s="12" t="s">
        <v>97</v>
      </c>
      <c r="AR18" s="12" t="s">
        <v>98</v>
      </c>
      <c r="AS18" s="12">
        <v>2020</v>
      </c>
      <c r="AT18" s="12">
        <v>2022</v>
      </c>
      <c r="AU18" s="49">
        <f>0.875+0.875+0.58</f>
        <v>2.33</v>
      </c>
      <c r="AV18" s="12">
        <v>0.57999999999999996</v>
      </c>
      <c r="AW18" s="12" t="s">
        <v>185</v>
      </c>
      <c r="AX18" s="16"/>
      <c r="AY18" s="31"/>
      <c r="AZ18" s="31"/>
    </row>
    <row r="19" spans="1:52" ht="48.75" customHeight="1" x14ac:dyDescent="0.2">
      <c r="A19" s="12">
        <v>4</v>
      </c>
      <c r="B19" s="3">
        <v>14</v>
      </c>
      <c r="C19" s="12" t="s">
        <v>52</v>
      </c>
      <c r="D19" s="12" t="s">
        <v>80</v>
      </c>
      <c r="E19" s="12" t="s">
        <v>75</v>
      </c>
      <c r="F19" s="12">
        <v>1</v>
      </c>
      <c r="G19" s="71" t="s">
        <v>99</v>
      </c>
      <c r="H19" s="9" t="s">
        <v>100</v>
      </c>
      <c r="I19" s="12" t="s">
        <v>87</v>
      </c>
      <c r="J19" s="10">
        <v>2</v>
      </c>
      <c r="K19" s="12"/>
      <c r="L19" s="12" t="s">
        <v>40</v>
      </c>
      <c r="M19" s="12" t="s">
        <v>96</v>
      </c>
      <c r="N19" s="3" t="s">
        <v>263</v>
      </c>
      <c r="O19" s="91">
        <v>3110.65</v>
      </c>
      <c r="P19" s="91">
        <v>3732.7799999999997</v>
      </c>
      <c r="Q19" s="91">
        <v>3732.7799999999997</v>
      </c>
      <c r="R19" s="91">
        <v>0</v>
      </c>
      <c r="S19" s="91">
        <v>0</v>
      </c>
      <c r="T19" s="91">
        <v>0</v>
      </c>
      <c r="U19" s="12" t="s">
        <v>84</v>
      </c>
      <c r="V19" s="3" t="s">
        <v>286</v>
      </c>
      <c r="W19" s="12" t="s">
        <v>41</v>
      </c>
      <c r="X19" s="13">
        <v>44650</v>
      </c>
      <c r="Y19" s="13" t="s">
        <v>291</v>
      </c>
      <c r="Z19" s="12"/>
      <c r="AA19" s="12"/>
      <c r="AB19" s="12"/>
      <c r="AC19" s="12"/>
      <c r="AD19" s="12" t="s">
        <v>99</v>
      </c>
      <c r="AE19" s="12" t="s">
        <v>43</v>
      </c>
      <c r="AF19" s="12">
        <v>880</v>
      </c>
      <c r="AG19" s="12" t="s">
        <v>123</v>
      </c>
      <c r="AH19" s="12">
        <v>50</v>
      </c>
      <c r="AI19" s="14">
        <v>27000000000</v>
      </c>
      <c r="AJ19" s="12" t="s">
        <v>42</v>
      </c>
      <c r="AK19" s="13">
        <v>44711</v>
      </c>
      <c r="AL19" s="13">
        <v>44711</v>
      </c>
      <c r="AM19" s="13">
        <v>44772</v>
      </c>
      <c r="AN19" s="14">
        <v>2022</v>
      </c>
      <c r="AO19" s="12"/>
      <c r="AP19" s="12">
        <v>2022</v>
      </c>
      <c r="AQ19" s="12" t="s">
        <v>101</v>
      </c>
      <c r="AR19" s="12" t="s">
        <v>102</v>
      </c>
      <c r="AS19" s="12">
        <v>2020</v>
      </c>
      <c r="AT19" s="12">
        <v>2022</v>
      </c>
      <c r="AU19" s="53">
        <f>3.73+3.73+3.73</f>
        <v>11.19</v>
      </c>
      <c r="AV19" s="12">
        <v>3.73</v>
      </c>
      <c r="AW19" s="12" t="s">
        <v>185</v>
      </c>
      <c r="AX19" s="16"/>
      <c r="AY19" s="31"/>
      <c r="AZ19" s="31"/>
    </row>
    <row r="20" spans="1:52" ht="47.25" x14ac:dyDescent="0.2">
      <c r="A20" s="12">
        <v>4</v>
      </c>
      <c r="B20" s="3">
        <v>15</v>
      </c>
      <c r="C20" s="12" t="s">
        <v>52</v>
      </c>
      <c r="D20" s="12" t="s">
        <v>80</v>
      </c>
      <c r="E20" s="12" t="s">
        <v>75</v>
      </c>
      <c r="F20" s="12">
        <v>1</v>
      </c>
      <c r="G20" s="71" t="s">
        <v>103</v>
      </c>
      <c r="H20" s="9" t="s">
        <v>104</v>
      </c>
      <c r="I20" s="12" t="s">
        <v>105</v>
      </c>
      <c r="J20" s="10">
        <v>2</v>
      </c>
      <c r="K20" s="12"/>
      <c r="L20" s="12" t="s">
        <v>40</v>
      </c>
      <c r="M20" s="12" t="s">
        <v>83</v>
      </c>
      <c r="N20" s="3" t="s">
        <v>200</v>
      </c>
      <c r="O20" s="91">
        <v>3900</v>
      </c>
      <c r="P20" s="91">
        <v>4680</v>
      </c>
      <c r="Q20" s="91">
        <v>4680</v>
      </c>
      <c r="R20" s="91">
        <v>0</v>
      </c>
      <c r="S20" s="91">
        <v>0</v>
      </c>
      <c r="T20" s="91">
        <v>0</v>
      </c>
      <c r="U20" s="12" t="s">
        <v>106</v>
      </c>
      <c r="V20" s="12" t="s">
        <v>52</v>
      </c>
      <c r="W20" s="2" t="s">
        <v>107</v>
      </c>
      <c r="X20" s="13">
        <v>44591</v>
      </c>
      <c r="Y20" s="13">
        <v>44591</v>
      </c>
      <c r="Z20" s="2" t="s">
        <v>132</v>
      </c>
      <c r="AA20" s="12" t="s">
        <v>108</v>
      </c>
      <c r="AB20" s="2">
        <v>7604258887</v>
      </c>
      <c r="AC20" s="7">
        <v>760401001</v>
      </c>
      <c r="AD20" s="12" t="s">
        <v>109</v>
      </c>
      <c r="AE20" s="12" t="s">
        <v>43</v>
      </c>
      <c r="AF20" s="12">
        <v>880</v>
      </c>
      <c r="AG20" s="12" t="s">
        <v>72</v>
      </c>
      <c r="AH20" s="12">
        <v>1</v>
      </c>
      <c r="AI20" s="14">
        <v>27000000000</v>
      </c>
      <c r="AJ20" s="12" t="s">
        <v>42</v>
      </c>
      <c r="AK20" s="13">
        <v>44591</v>
      </c>
      <c r="AL20" s="13">
        <v>44591</v>
      </c>
      <c r="AM20" s="13">
        <v>44956</v>
      </c>
      <c r="AN20" s="10" t="s">
        <v>73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6"/>
      <c r="AY20" s="31"/>
      <c r="AZ20" s="31"/>
    </row>
    <row r="21" spans="1:52" ht="38.25" x14ac:dyDescent="0.2">
      <c r="A21" s="12">
        <v>4</v>
      </c>
      <c r="B21" s="3">
        <v>16</v>
      </c>
      <c r="C21" s="12" t="s">
        <v>52</v>
      </c>
      <c r="D21" s="12" t="s">
        <v>80</v>
      </c>
      <c r="E21" s="12" t="s">
        <v>75</v>
      </c>
      <c r="F21" s="12">
        <v>1</v>
      </c>
      <c r="G21" s="71" t="s">
        <v>110</v>
      </c>
      <c r="H21" s="9" t="s">
        <v>104</v>
      </c>
      <c r="I21" s="12" t="s">
        <v>105</v>
      </c>
      <c r="J21" s="10">
        <v>2</v>
      </c>
      <c r="K21" s="12"/>
      <c r="L21" s="12" t="s">
        <v>40</v>
      </c>
      <c r="M21" s="12" t="s">
        <v>83</v>
      </c>
      <c r="N21" s="3" t="s">
        <v>200</v>
      </c>
      <c r="O21" s="91">
        <v>2916.6666696000007</v>
      </c>
      <c r="P21" s="91">
        <v>3500</v>
      </c>
      <c r="Q21" s="91">
        <v>3500</v>
      </c>
      <c r="R21" s="91">
        <v>0</v>
      </c>
      <c r="S21" s="91">
        <v>0</v>
      </c>
      <c r="T21" s="91">
        <v>0</v>
      </c>
      <c r="U21" s="12" t="s">
        <v>106</v>
      </c>
      <c r="V21" s="12" t="s">
        <v>52</v>
      </c>
      <c r="W21" s="2" t="s">
        <v>107</v>
      </c>
      <c r="X21" s="13">
        <v>44742</v>
      </c>
      <c r="Y21" s="13">
        <v>44742</v>
      </c>
      <c r="Z21" s="2" t="s">
        <v>132</v>
      </c>
      <c r="AA21" s="12" t="s">
        <v>108</v>
      </c>
      <c r="AB21" s="2">
        <v>7604258887</v>
      </c>
      <c r="AC21" s="7">
        <v>760401001</v>
      </c>
      <c r="AD21" s="12" t="s">
        <v>111</v>
      </c>
      <c r="AE21" s="12" t="s">
        <v>43</v>
      </c>
      <c r="AF21" s="12">
        <v>880</v>
      </c>
      <c r="AG21" s="12" t="s">
        <v>72</v>
      </c>
      <c r="AH21" s="12">
        <v>1</v>
      </c>
      <c r="AI21" s="14">
        <v>27000000000</v>
      </c>
      <c r="AJ21" s="12" t="s">
        <v>42</v>
      </c>
      <c r="AK21" s="13">
        <v>44742</v>
      </c>
      <c r="AL21" s="13">
        <v>44742</v>
      </c>
      <c r="AM21" s="13">
        <v>45107</v>
      </c>
      <c r="AN21" s="10" t="s">
        <v>73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6"/>
      <c r="AY21" s="31"/>
      <c r="AZ21" s="31"/>
    </row>
    <row r="22" spans="1:52" ht="38.25" x14ac:dyDescent="0.2">
      <c r="A22" s="12">
        <v>4</v>
      </c>
      <c r="B22" s="3">
        <v>17</v>
      </c>
      <c r="C22" s="12" t="s">
        <v>52</v>
      </c>
      <c r="D22" s="12" t="s">
        <v>80</v>
      </c>
      <c r="E22" s="12" t="s">
        <v>75</v>
      </c>
      <c r="F22" s="12">
        <v>1</v>
      </c>
      <c r="G22" s="71" t="s">
        <v>112</v>
      </c>
      <c r="H22" s="9" t="s">
        <v>104</v>
      </c>
      <c r="I22" s="12" t="s">
        <v>105</v>
      </c>
      <c r="J22" s="10">
        <v>2</v>
      </c>
      <c r="K22" s="12"/>
      <c r="L22" s="12" t="s">
        <v>40</v>
      </c>
      <c r="M22" s="12" t="s">
        <v>83</v>
      </c>
      <c r="N22" s="3" t="s">
        <v>200</v>
      </c>
      <c r="O22" s="91">
        <v>1250</v>
      </c>
      <c r="P22" s="91">
        <v>1500</v>
      </c>
      <c r="Q22" s="91">
        <v>1500</v>
      </c>
      <c r="R22" s="91">
        <v>0</v>
      </c>
      <c r="S22" s="91">
        <v>0</v>
      </c>
      <c r="T22" s="91">
        <v>0</v>
      </c>
      <c r="U22" s="12" t="s">
        <v>106</v>
      </c>
      <c r="V22" s="12" t="s">
        <v>52</v>
      </c>
      <c r="W22" s="2" t="s">
        <v>107</v>
      </c>
      <c r="X22" s="13">
        <v>44711</v>
      </c>
      <c r="Y22" s="13">
        <v>44711</v>
      </c>
      <c r="Z22" s="2" t="s">
        <v>132</v>
      </c>
      <c r="AA22" s="12" t="s">
        <v>108</v>
      </c>
      <c r="AB22" s="2">
        <v>7604258887</v>
      </c>
      <c r="AC22" s="7">
        <v>760401001</v>
      </c>
      <c r="AD22" s="12" t="s">
        <v>113</v>
      </c>
      <c r="AE22" s="12" t="s">
        <v>43</v>
      </c>
      <c r="AF22" s="12">
        <v>880</v>
      </c>
      <c r="AG22" s="12" t="s">
        <v>72</v>
      </c>
      <c r="AH22" s="12">
        <v>1</v>
      </c>
      <c r="AI22" s="14">
        <v>27000000000</v>
      </c>
      <c r="AJ22" s="12" t="s">
        <v>42</v>
      </c>
      <c r="AK22" s="13">
        <v>44711</v>
      </c>
      <c r="AL22" s="13">
        <v>44711</v>
      </c>
      <c r="AM22" s="13">
        <v>44925</v>
      </c>
      <c r="AN22" s="10">
        <v>2022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6"/>
      <c r="AY22" s="31"/>
      <c r="AZ22" s="31"/>
    </row>
    <row r="23" spans="1:52" ht="47.25" x14ac:dyDescent="0.2">
      <c r="A23" s="12">
        <v>4</v>
      </c>
      <c r="B23" s="3">
        <v>18</v>
      </c>
      <c r="C23" s="12" t="s">
        <v>52</v>
      </c>
      <c r="D23" s="12" t="s">
        <v>80</v>
      </c>
      <c r="E23" s="12" t="s">
        <v>75</v>
      </c>
      <c r="F23" s="12">
        <v>1</v>
      </c>
      <c r="G23" s="71" t="s">
        <v>276</v>
      </c>
      <c r="H23" s="9" t="s">
        <v>115</v>
      </c>
      <c r="I23" s="9" t="s">
        <v>116</v>
      </c>
      <c r="J23" s="10">
        <v>2</v>
      </c>
      <c r="K23" s="12"/>
      <c r="L23" s="12" t="s">
        <v>40</v>
      </c>
      <c r="M23" s="12" t="s">
        <v>83</v>
      </c>
      <c r="N23" s="3" t="s">
        <v>200</v>
      </c>
      <c r="O23" s="91">
        <v>673.64</v>
      </c>
      <c r="P23" s="91">
        <v>688</v>
      </c>
      <c r="Q23" s="91">
        <v>688</v>
      </c>
      <c r="R23" s="91">
        <v>0</v>
      </c>
      <c r="S23" s="91">
        <v>0</v>
      </c>
      <c r="T23" s="91">
        <v>0</v>
      </c>
      <c r="U23" s="12" t="s">
        <v>106</v>
      </c>
      <c r="V23" s="12" t="s">
        <v>52</v>
      </c>
      <c r="W23" s="2" t="s">
        <v>107</v>
      </c>
      <c r="X23" s="13">
        <v>44650</v>
      </c>
      <c r="Y23" s="13">
        <v>44650</v>
      </c>
      <c r="Z23" s="2" t="s">
        <v>132</v>
      </c>
      <c r="AA23" s="12" t="s">
        <v>108</v>
      </c>
      <c r="AB23" s="2">
        <v>7604258887</v>
      </c>
      <c r="AC23" s="7">
        <v>760401001</v>
      </c>
      <c r="AD23" s="12" t="s">
        <v>114</v>
      </c>
      <c r="AE23" s="12" t="s">
        <v>43</v>
      </c>
      <c r="AF23" s="12">
        <v>880</v>
      </c>
      <c r="AG23" s="12" t="s">
        <v>72</v>
      </c>
      <c r="AH23" s="12">
        <v>1</v>
      </c>
      <c r="AI23" s="14">
        <v>27000000000</v>
      </c>
      <c r="AJ23" s="12" t="s">
        <v>42</v>
      </c>
      <c r="AK23" s="13">
        <v>44650</v>
      </c>
      <c r="AL23" s="13">
        <v>44650</v>
      </c>
      <c r="AM23" s="13">
        <v>45015</v>
      </c>
      <c r="AN23" s="10" t="s">
        <v>73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6"/>
      <c r="AY23" s="31"/>
      <c r="AZ23" s="31"/>
    </row>
    <row r="24" spans="1:52" ht="47.25" customHeight="1" x14ac:dyDescent="0.2">
      <c r="A24" s="12">
        <v>4</v>
      </c>
      <c r="B24" s="3">
        <v>19</v>
      </c>
      <c r="C24" s="12" t="s">
        <v>52</v>
      </c>
      <c r="D24" s="12" t="s">
        <v>80</v>
      </c>
      <c r="E24" s="12" t="s">
        <v>75</v>
      </c>
      <c r="F24" s="12">
        <v>1</v>
      </c>
      <c r="G24" s="71" t="s">
        <v>277</v>
      </c>
      <c r="H24" s="9" t="s">
        <v>104</v>
      </c>
      <c r="I24" s="12" t="s">
        <v>105</v>
      </c>
      <c r="J24" s="10">
        <v>2</v>
      </c>
      <c r="K24" s="12"/>
      <c r="L24" s="12" t="s">
        <v>40</v>
      </c>
      <c r="M24" s="12" t="s">
        <v>83</v>
      </c>
      <c r="N24" s="3" t="s">
        <v>200</v>
      </c>
      <c r="O24" s="91">
        <v>858.36023</v>
      </c>
      <c r="P24" s="91">
        <v>1030.0322699999999</v>
      </c>
      <c r="Q24" s="91">
        <v>1030.0322699999999</v>
      </c>
      <c r="R24" s="91">
        <v>0</v>
      </c>
      <c r="S24" s="91">
        <v>0</v>
      </c>
      <c r="T24" s="91">
        <v>0</v>
      </c>
      <c r="U24" s="12" t="s">
        <v>106</v>
      </c>
      <c r="V24" s="12" t="s">
        <v>52</v>
      </c>
      <c r="W24" s="2" t="s">
        <v>107</v>
      </c>
      <c r="X24" s="13">
        <v>44591</v>
      </c>
      <c r="Y24" s="13">
        <v>44591</v>
      </c>
      <c r="Z24" s="2" t="s">
        <v>132</v>
      </c>
      <c r="AA24" s="12" t="s">
        <v>118</v>
      </c>
      <c r="AB24" s="2">
        <v>3903007130</v>
      </c>
      <c r="AC24" s="7">
        <v>390601001</v>
      </c>
      <c r="AD24" s="12" t="s">
        <v>117</v>
      </c>
      <c r="AE24" s="12" t="s">
        <v>43</v>
      </c>
      <c r="AF24" s="12">
        <v>880</v>
      </c>
      <c r="AG24" s="12" t="s">
        <v>72</v>
      </c>
      <c r="AH24" s="12">
        <v>1</v>
      </c>
      <c r="AI24" s="14">
        <v>27000000000</v>
      </c>
      <c r="AJ24" s="12" t="s">
        <v>42</v>
      </c>
      <c r="AK24" s="13">
        <v>44591</v>
      </c>
      <c r="AL24" s="13">
        <v>44591</v>
      </c>
      <c r="AM24" s="13">
        <v>44956</v>
      </c>
      <c r="AN24" s="10" t="s">
        <v>73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6"/>
      <c r="AY24" s="31"/>
      <c r="AZ24" s="31"/>
    </row>
    <row r="25" spans="1:52" ht="96.75" customHeight="1" x14ac:dyDescent="0.2">
      <c r="A25" s="12">
        <v>4</v>
      </c>
      <c r="B25" s="3">
        <v>20</v>
      </c>
      <c r="C25" s="12" t="s">
        <v>52</v>
      </c>
      <c r="D25" s="12" t="s">
        <v>80</v>
      </c>
      <c r="E25" s="12" t="s">
        <v>75</v>
      </c>
      <c r="F25" s="12">
        <v>1</v>
      </c>
      <c r="G25" s="71" t="s">
        <v>119</v>
      </c>
      <c r="H25" s="9" t="s">
        <v>115</v>
      </c>
      <c r="I25" s="9" t="s">
        <v>116</v>
      </c>
      <c r="J25" s="10">
        <v>2</v>
      </c>
      <c r="K25" s="12"/>
      <c r="L25" s="12" t="s">
        <v>40</v>
      </c>
      <c r="M25" s="12" t="s">
        <v>83</v>
      </c>
      <c r="N25" s="3" t="s">
        <v>200</v>
      </c>
      <c r="O25" s="91">
        <v>429.47791999999998</v>
      </c>
      <c r="P25" s="91">
        <v>429.47791999999998</v>
      </c>
      <c r="Q25" s="91">
        <v>429.47791999999998</v>
      </c>
      <c r="R25" s="91">
        <v>0</v>
      </c>
      <c r="S25" s="91">
        <v>0</v>
      </c>
      <c r="T25" s="91">
        <v>0</v>
      </c>
      <c r="U25" s="12" t="s">
        <v>71</v>
      </c>
      <c r="V25" s="3" t="s">
        <v>286</v>
      </c>
      <c r="W25" s="12" t="s">
        <v>41</v>
      </c>
      <c r="X25" s="13">
        <v>44864</v>
      </c>
      <c r="Y25" s="13">
        <v>44895</v>
      </c>
      <c r="Z25" s="2"/>
      <c r="AA25" s="12"/>
      <c r="AB25" s="7"/>
      <c r="AC25" s="7"/>
      <c r="AD25" s="12" t="s">
        <v>119</v>
      </c>
      <c r="AE25" s="12" t="s">
        <v>43</v>
      </c>
      <c r="AF25" s="12">
        <v>880</v>
      </c>
      <c r="AG25" s="12" t="s">
        <v>123</v>
      </c>
      <c r="AH25" s="12">
        <v>470</v>
      </c>
      <c r="AI25" s="14">
        <v>27000000000</v>
      </c>
      <c r="AJ25" s="12" t="s">
        <v>42</v>
      </c>
      <c r="AK25" s="13">
        <v>44925</v>
      </c>
      <c r="AL25" s="13">
        <v>44925</v>
      </c>
      <c r="AM25" s="13">
        <v>45291</v>
      </c>
      <c r="AN25" s="10">
        <v>2023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6"/>
      <c r="AY25" s="31"/>
      <c r="AZ25" s="31"/>
    </row>
    <row r="26" spans="1:52" ht="57" customHeight="1" x14ac:dyDescent="0.2">
      <c r="A26" s="12">
        <v>4</v>
      </c>
      <c r="B26" s="3">
        <v>21</v>
      </c>
      <c r="C26" s="12" t="s">
        <v>52</v>
      </c>
      <c r="D26" s="12" t="s">
        <v>80</v>
      </c>
      <c r="E26" s="12" t="s">
        <v>75</v>
      </c>
      <c r="F26" s="12">
        <v>1</v>
      </c>
      <c r="G26" s="71" t="s">
        <v>251</v>
      </c>
      <c r="H26" s="9" t="s">
        <v>115</v>
      </c>
      <c r="I26" s="9" t="s">
        <v>116</v>
      </c>
      <c r="J26" s="10">
        <v>2</v>
      </c>
      <c r="K26" s="12"/>
      <c r="L26" s="12" t="s">
        <v>40</v>
      </c>
      <c r="M26" s="12" t="s">
        <v>83</v>
      </c>
      <c r="N26" s="3" t="s">
        <v>200</v>
      </c>
      <c r="O26" s="91">
        <v>187.2</v>
      </c>
      <c r="P26" s="91">
        <v>187.2</v>
      </c>
      <c r="Q26" s="91">
        <v>187.2</v>
      </c>
      <c r="R26" s="91">
        <v>0</v>
      </c>
      <c r="S26" s="91">
        <v>0</v>
      </c>
      <c r="T26" s="91">
        <v>0</v>
      </c>
      <c r="U26" s="12" t="s">
        <v>89</v>
      </c>
      <c r="V26" s="12" t="s">
        <v>52</v>
      </c>
      <c r="W26" s="12" t="s">
        <v>90</v>
      </c>
      <c r="X26" s="13">
        <v>44681</v>
      </c>
      <c r="Y26" s="13">
        <v>44712</v>
      </c>
      <c r="Z26" s="2"/>
      <c r="AA26" s="12"/>
      <c r="AB26" s="2"/>
      <c r="AC26" s="7"/>
      <c r="AD26" s="12" t="s">
        <v>120</v>
      </c>
      <c r="AE26" s="12" t="s">
        <v>43</v>
      </c>
      <c r="AF26" s="12">
        <v>880</v>
      </c>
      <c r="AG26" s="12" t="s">
        <v>123</v>
      </c>
      <c r="AH26" s="12">
        <v>50</v>
      </c>
      <c r="AI26" s="14">
        <v>27000000000</v>
      </c>
      <c r="AJ26" s="12" t="s">
        <v>42</v>
      </c>
      <c r="AK26" s="13">
        <v>44712</v>
      </c>
      <c r="AL26" s="13">
        <v>44712</v>
      </c>
      <c r="AM26" s="13">
        <v>44712</v>
      </c>
      <c r="AN26" s="14">
        <v>2022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6"/>
      <c r="AY26" s="31"/>
      <c r="AZ26" s="31"/>
    </row>
    <row r="27" spans="1:52" ht="38.25" x14ac:dyDescent="0.2">
      <c r="A27" s="3">
        <v>4</v>
      </c>
      <c r="B27" s="3">
        <v>22</v>
      </c>
      <c r="C27" s="3" t="s">
        <v>52</v>
      </c>
      <c r="D27" s="3" t="s">
        <v>80</v>
      </c>
      <c r="E27" s="3" t="s">
        <v>75</v>
      </c>
      <c r="F27" s="3">
        <v>1</v>
      </c>
      <c r="G27" s="70" t="s">
        <v>121</v>
      </c>
      <c r="H27" s="11" t="s">
        <v>115</v>
      </c>
      <c r="I27" s="11" t="s">
        <v>116</v>
      </c>
      <c r="J27" s="10">
        <v>2</v>
      </c>
      <c r="K27" s="3"/>
      <c r="L27" s="3" t="s">
        <v>40</v>
      </c>
      <c r="M27" s="12" t="s">
        <v>83</v>
      </c>
      <c r="N27" s="3" t="s">
        <v>200</v>
      </c>
      <c r="O27" s="90">
        <v>3497.53</v>
      </c>
      <c r="P27" s="90">
        <v>4197.0352388000001</v>
      </c>
      <c r="Q27" s="90">
        <v>4197.0352388000001</v>
      </c>
      <c r="R27" s="90">
        <v>0</v>
      </c>
      <c r="S27" s="90">
        <v>0</v>
      </c>
      <c r="T27" s="90">
        <v>0</v>
      </c>
      <c r="U27" s="2" t="s">
        <v>71</v>
      </c>
      <c r="V27" s="3" t="s">
        <v>286</v>
      </c>
      <c r="W27" s="3" t="s">
        <v>41</v>
      </c>
      <c r="X27" s="13">
        <v>44650</v>
      </c>
      <c r="Y27" s="13">
        <v>44681</v>
      </c>
      <c r="Z27" s="2"/>
      <c r="AA27" s="3"/>
      <c r="AB27" s="2"/>
      <c r="AC27" s="7"/>
      <c r="AD27" s="3" t="s">
        <v>121</v>
      </c>
      <c r="AE27" s="3" t="s">
        <v>43</v>
      </c>
      <c r="AF27" s="3">
        <v>880</v>
      </c>
      <c r="AG27" s="3" t="s">
        <v>72</v>
      </c>
      <c r="AH27" s="3">
        <v>1</v>
      </c>
      <c r="AI27" s="3">
        <v>27000000000</v>
      </c>
      <c r="AJ27" s="3" t="s">
        <v>42</v>
      </c>
      <c r="AK27" s="4">
        <v>44711</v>
      </c>
      <c r="AL27" s="4">
        <v>44711</v>
      </c>
      <c r="AM27" s="4">
        <v>45076</v>
      </c>
      <c r="AN27" s="10" t="s">
        <v>73</v>
      </c>
      <c r="AO27" s="3"/>
      <c r="AP27" s="3"/>
      <c r="AQ27" s="3"/>
      <c r="AR27" s="3"/>
      <c r="AS27" s="3"/>
      <c r="AT27" s="3"/>
      <c r="AU27" s="3"/>
      <c r="AV27" s="3"/>
      <c r="AW27" s="3"/>
      <c r="AX27" s="15"/>
      <c r="AY27" s="31"/>
      <c r="AZ27" s="31"/>
    </row>
    <row r="28" spans="1:52" ht="78" customHeight="1" x14ac:dyDescent="0.2">
      <c r="A28" s="12">
        <v>4</v>
      </c>
      <c r="B28" s="3">
        <v>23</v>
      </c>
      <c r="C28" s="12" t="s">
        <v>52</v>
      </c>
      <c r="D28" s="12" t="s">
        <v>80</v>
      </c>
      <c r="E28" s="12" t="s">
        <v>75</v>
      </c>
      <c r="F28" s="12">
        <v>1</v>
      </c>
      <c r="G28" s="71" t="s">
        <v>253</v>
      </c>
      <c r="H28" s="9" t="s">
        <v>115</v>
      </c>
      <c r="I28" s="9" t="s">
        <v>116</v>
      </c>
      <c r="J28" s="10">
        <v>2</v>
      </c>
      <c r="K28" s="12"/>
      <c r="L28" s="12" t="s">
        <v>40</v>
      </c>
      <c r="M28" s="12" t="s">
        <v>83</v>
      </c>
      <c r="N28" s="3" t="s">
        <v>200</v>
      </c>
      <c r="O28" s="91">
        <v>1000</v>
      </c>
      <c r="P28" s="91">
        <v>1000</v>
      </c>
      <c r="Q28" s="91">
        <v>1000</v>
      </c>
      <c r="R28" s="91">
        <v>0</v>
      </c>
      <c r="S28" s="91">
        <v>0</v>
      </c>
      <c r="T28" s="91">
        <v>0</v>
      </c>
      <c r="U28" s="12" t="s">
        <v>106</v>
      </c>
      <c r="V28" s="12" t="s">
        <v>52</v>
      </c>
      <c r="W28" s="2" t="s">
        <v>107</v>
      </c>
      <c r="X28" s="13">
        <v>44681</v>
      </c>
      <c r="Y28" s="13">
        <v>44681</v>
      </c>
      <c r="Z28" s="2" t="s">
        <v>133</v>
      </c>
      <c r="AA28" s="12" t="s">
        <v>108</v>
      </c>
      <c r="AB28" s="2">
        <v>7604258887</v>
      </c>
      <c r="AC28" s="7">
        <v>760401001</v>
      </c>
      <c r="AD28" s="12" t="s">
        <v>122</v>
      </c>
      <c r="AE28" s="12" t="s">
        <v>43</v>
      </c>
      <c r="AF28" s="12">
        <v>880</v>
      </c>
      <c r="AG28" s="12" t="s">
        <v>123</v>
      </c>
      <c r="AH28" s="12">
        <v>50</v>
      </c>
      <c r="AI28" s="14">
        <v>27000000000</v>
      </c>
      <c r="AJ28" s="12" t="s">
        <v>42</v>
      </c>
      <c r="AK28" s="13">
        <v>44681</v>
      </c>
      <c r="AL28" s="13">
        <v>44681</v>
      </c>
      <c r="AM28" s="13">
        <v>45046</v>
      </c>
      <c r="AN28" s="10" t="s">
        <v>73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6"/>
      <c r="AY28" s="31"/>
      <c r="AZ28" s="31"/>
    </row>
    <row r="29" spans="1:52" ht="38.25" x14ac:dyDescent="0.2">
      <c r="A29" s="12">
        <v>4</v>
      </c>
      <c r="B29" s="3">
        <v>24</v>
      </c>
      <c r="C29" s="12" t="s">
        <v>52</v>
      </c>
      <c r="D29" s="12" t="s">
        <v>80</v>
      </c>
      <c r="E29" s="12" t="s">
        <v>75</v>
      </c>
      <c r="F29" s="12">
        <v>1</v>
      </c>
      <c r="G29" s="71" t="s">
        <v>252</v>
      </c>
      <c r="H29" s="9" t="s">
        <v>115</v>
      </c>
      <c r="I29" s="9" t="s">
        <v>116</v>
      </c>
      <c r="J29" s="10">
        <v>2</v>
      </c>
      <c r="K29" s="12"/>
      <c r="L29" s="12" t="s">
        <v>40</v>
      </c>
      <c r="M29" s="12" t="s">
        <v>83</v>
      </c>
      <c r="N29" s="3" t="s">
        <v>200</v>
      </c>
      <c r="O29" s="91">
        <v>120</v>
      </c>
      <c r="P29" s="91">
        <v>120</v>
      </c>
      <c r="Q29" s="91">
        <v>120</v>
      </c>
      <c r="R29" s="91">
        <v>0</v>
      </c>
      <c r="S29" s="91">
        <v>0</v>
      </c>
      <c r="T29" s="91">
        <v>0</v>
      </c>
      <c r="U29" s="12" t="s">
        <v>106</v>
      </c>
      <c r="V29" s="12" t="s">
        <v>52</v>
      </c>
      <c r="W29" s="2" t="s">
        <v>107</v>
      </c>
      <c r="X29" s="13">
        <v>44803</v>
      </c>
      <c r="Y29" s="13">
        <v>44803</v>
      </c>
      <c r="Z29" s="2" t="s">
        <v>132</v>
      </c>
      <c r="AA29" s="12" t="s">
        <v>108</v>
      </c>
      <c r="AB29" s="2">
        <v>7604258887</v>
      </c>
      <c r="AC29" s="7">
        <v>760401001</v>
      </c>
      <c r="AD29" s="12" t="s">
        <v>124</v>
      </c>
      <c r="AE29" s="12" t="s">
        <v>43</v>
      </c>
      <c r="AF29" s="12">
        <v>880</v>
      </c>
      <c r="AG29" s="12" t="s">
        <v>72</v>
      </c>
      <c r="AH29" s="12">
        <v>1</v>
      </c>
      <c r="AI29" s="14">
        <v>27000000000</v>
      </c>
      <c r="AJ29" s="12" t="s">
        <v>42</v>
      </c>
      <c r="AK29" s="13">
        <v>44803</v>
      </c>
      <c r="AL29" s="13">
        <v>44803</v>
      </c>
      <c r="AM29" s="13">
        <v>45168</v>
      </c>
      <c r="AN29" s="10" t="s">
        <v>73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6"/>
      <c r="AY29" s="31"/>
      <c r="AZ29" s="31"/>
    </row>
    <row r="30" spans="1:52" ht="51" x14ac:dyDescent="0.2">
      <c r="A30" s="12">
        <v>4</v>
      </c>
      <c r="B30" s="3">
        <v>25</v>
      </c>
      <c r="C30" s="12" t="s">
        <v>52</v>
      </c>
      <c r="D30" s="12" t="s">
        <v>80</v>
      </c>
      <c r="E30" s="12" t="s">
        <v>75</v>
      </c>
      <c r="F30" s="12">
        <v>1</v>
      </c>
      <c r="G30" s="71" t="s">
        <v>254</v>
      </c>
      <c r="H30" s="9" t="s">
        <v>104</v>
      </c>
      <c r="I30" s="12" t="s">
        <v>105</v>
      </c>
      <c r="J30" s="10">
        <v>2</v>
      </c>
      <c r="K30" s="12"/>
      <c r="L30" s="12" t="s">
        <v>40</v>
      </c>
      <c r="M30" s="12" t="s">
        <v>83</v>
      </c>
      <c r="N30" s="3" t="s">
        <v>200</v>
      </c>
      <c r="O30" s="91">
        <v>1000</v>
      </c>
      <c r="P30" s="91">
        <v>1200</v>
      </c>
      <c r="Q30" s="91">
        <v>1200</v>
      </c>
      <c r="R30" s="91">
        <v>0</v>
      </c>
      <c r="S30" s="91">
        <v>0</v>
      </c>
      <c r="T30" s="91">
        <v>0</v>
      </c>
      <c r="U30" s="12" t="s">
        <v>71</v>
      </c>
      <c r="V30" s="3" t="s">
        <v>286</v>
      </c>
      <c r="W30" s="2" t="s">
        <v>126</v>
      </c>
      <c r="X30" s="13">
        <v>44591</v>
      </c>
      <c r="Y30" s="13">
        <v>44620</v>
      </c>
      <c r="Z30" s="2"/>
      <c r="AA30" s="12"/>
      <c r="AB30" s="2"/>
      <c r="AC30" s="7"/>
      <c r="AD30" s="12" t="s">
        <v>125</v>
      </c>
      <c r="AE30" s="12" t="s">
        <v>43</v>
      </c>
      <c r="AF30" s="12">
        <v>880</v>
      </c>
      <c r="AG30" s="12" t="s">
        <v>72</v>
      </c>
      <c r="AH30" s="12">
        <v>1</v>
      </c>
      <c r="AI30" s="14">
        <v>27000000000</v>
      </c>
      <c r="AJ30" s="12" t="s">
        <v>42</v>
      </c>
      <c r="AK30" s="13">
        <v>44650</v>
      </c>
      <c r="AL30" s="13">
        <v>44681</v>
      </c>
      <c r="AM30" s="13">
        <v>45046</v>
      </c>
      <c r="AN30" s="10" t="s">
        <v>73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6"/>
      <c r="AY30" s="31"/>
      <c r="AZ30" s="31"/>
    </row>
    <row r="31" spans="1:52" ht="93" customHeight="1" x14ac:dyDescent="0.2">
      <c r="A31" s="12">
        <v>4</v>
      </c>
      <c r="B31" s="3">
        <v>26</v>
      </c>
      <c r="C31" s="12" t="s">
        <v>52</v>
      </c>
      <c r="D31" s="12" t="s">
        <v>80</v>
      </c>
      <c r="E31" s="12" t="s">
        <v>75</v>
      </c>
      <c r="F31" s="12">
        <v>1</v>
      </c>
      <c r="G31" s="71" t="s">
        <v>255</v>
      </c>
      <c r="H31" s="9" t="s">
        <v>115</v>
      </c>
      <c r="I31" s="9" t="s">
        <v>116</v>
      </c>
      <c r="J31" s="10">
        <v>1</v>
      </c>
      <c r="K31" s="12"/>
      <c r="L31" s="12" t="s">
        <v>40</v>
      </c>
      <c r="M31" s="12" t="s">
        <v>83</v>
      </c>
      <c r="N31" s="3" t="s">
        <v>200</v>
      </c>
      <c r="O31" s="91">
        <v>37614.57</v>
      </c>
      <c r="P31" s="91">
        <v>45137.489759999997</v>
      </c>
      <c r="Q31" s="91">
        <v>15045.82992</v>
      </c>
      <c r="R31" s="91">
        <v>15045.82992</v>
      </c>
      <c r="S31" s="91">
        <v>15045.82992</v>
      </c>
      <c r="T31" s="91">
        <v>0</v>
      </c>
      <c r="U31" s="12" t="s">
        <v>128</v>
      </c>
      <c r="V31" s="3" t="s">
        <v>286</v>
      </c>
      <c r="W31" s="12" t="s">
        <v>41</v>
      </c>
      <c r="X31" s="13">
        <v>44681</v>
      </c>
      <c r="Y31" s="13">
        <v>44711</v>
      </c>
      <c r="Z31" s="2"/>
      <c r="AA31" s="12"/>
      <c r="AB31" s="2"/>
      <c r="AC31" s="7"/>
      <c r="AD31" s="12" t="s">
        <v>127</v>
      </c>
      <c r="AE31" s="12" t="s">
        <v>43</v>
      </c>
      <c r="AF31" s="12">
        <v>880</v>
      </c>
      <c r="AG31" s="12" t="s">
        <v>72</v>
      </c>
      <c r="AH31" s="12">
        <v>1</v>
      </c>
      <c r="AI31" s="14">
        <v>27000000000</v>
      </c>
      <c r="AJ31" s="12" t="s">
        <v>42</v>
      </c>
      <c r="AK31" s="13">
        <v>44742</v>
      </c>
      <c r="AL31" s="13">
        <v>44742</v>
      </c>
      <c r="AM31" s="13">
        <v>45838</v>
      </c>
      <c r="AN31" s="10" t="s">
        <v>53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6"/>
      <c r="AY31" s="31"/>
      <c r="AZ31" s="31"/>
    </row>
    <row r="32" spans="1:52" s="56" customFormat="1" ht="53.25" customHeight="1" x14ac:dyDescent="0.2">
      <c r="A32" s="12">
        <v>4</v>
      </c>
      <c r="B32" s="3">
        <v>27</v>
      </c>
      <c r="C32" s="12" t="s">
        <v>52</v>
      </c>
      <c r="D32" s="12" t="s">
        <v>80</v>
      </c>
      <c r="E32" s="12" t="s">
        <v>75</v>
      </c>
      <c r="F32" s="12">
        <v>1</v>
      </c>
      <c r="G32" s="71" t="s">
        <v>129</v>
      </c>
      <c r="H32" s="9" t="s">
        <v>87</v>
      </c>
      <c r="I32" s="12" t="s">
        <v>87</v>
      </c>
      <c r="J32" s="10">
        <v>2</v>
      </c>
      <c r="K32" s="12"/>
      <c r="L32" s="12" t="s">
        <v>40</v>
      </c>
      <c r="M32" s="12" t="s">
        <v>130</v>
      </c>
      <c r="N32" s="3" t="s">
        <v>200</v>
      </c>
      <c r="O32" s="92">
        <v>3720.8580000000002</v>
      </c>
      <c r="P32" s="91">
        <v>4456.03</v>
      </c>
      <c r="Q32" s="91">
        <v>4465.03</v>
      </c>
      <c r="R32" s="91">
        <v>0</v>
      </c>
      <c r="S32" s="91">
        <v>0</v>
      </c>
      <c r="T32" s="91">
        <v>0</v>
      </c>
      <c r="U32" s="12" t="s">
        <v>84</v>
      </c>
      <c r="V32" s="3" t="s">
        <v>286</v>
      </c>
      <c r="W32" s="12" t="s">
        <v>41</v>
      </c>
      <c r="X32" s="13">
        <v>44650</v>
      </c>
      <c r="Y32" s="13">
        <v>44681</v>
      </c>
      <c r="Z32" s="12"/>
      <c r="AA32" s="12"/>
      <c r="AB32" s="12"/>
      <c r="AC32" s="12"/>
      <c r="AD32" s="12" t="s">
        <v>129</v>
      </c>
      <c r="AE32" s="12" t="s">
        <v>43</v>
      </c>
      <c r="AF32" s="12">
        <v>880</v>
      </c>
      <c r="AG32" s="12" t="s">
        <v>72</v>
      </c>
      <c r="AH32" s="12">
        <v>1</v>
      </c>
      <c r="AI32" s="12">
        <v>27000000000</v>
      </c>
      <c r="AJ32" s="12" t="s">
        <v>42</v>
      </c>
      <c r="AK32" s="13">
        <v>44711</v>
      </c>
      <c r="AL32" s="13">
        <v>44742</v>
      </c>
      <c r="AM32" s="13">
        <v>44803</v>
      </c>
      <c r="AN32" s="14">
        <v>2022</v>
      </c>
      <c r="AO32" s="12"/>
      <c r="AP32" s="12"/>
      <c r="AQ32" s="12" t="s">
        <v>101</v>
      </c>
      <c r="AR32" s="54" t="s">
        <v>131</v>
      </c>
      <c r="AS32" s="12">
        <v>2020</v>
      </c>
      <c r="AT32" s="12">
        <v>2022</v>
      </c>
      <c r="AU32" s="49">
        <f>4.465+4.47</f>
        <v>8.9349999999999987</v>
      </c>
      <c r="AV32" s="12">
        <v>4.47</v>
      </c>
      <c r="AW32" s="12" t="s">
        <v>185</v>
      </c>
      <c r="AX32" s="16"/>
      <c r="AY32" s="55"/>
      <c r="AZ32" s="55"/>
    </row>
    <row r="33" spans="1:53" ht="108.75" customHeight="1" x14ac:dyDescent="0.2">
      <c r="A33" s="2">
        <v>3</v>
      </c>
      <c r="B33" s="3">
        <v>28</v>
      </c>
      <c r="C33" s="3" t="s">
        <v>52</v>
      </c>
      <c r="D33" s="3" t="s">
        <v>134</v>
      </c>
      <c r="E33" s="2" t="s">
        <v>135</v>
      </c>
      <c r="F33" s="3">
        <v>1</v>
      </c>
      <c r="G33" s="88" t="s">
        <v>281</v>
      </c>
      <c r="H33" s="2" t="s">
        <v>136</v>
      </c>
      <c r="I33" s="2" t="s">
        <v>137</v>
      </c>
      <c r="J33" s="2">
        <v>2</v>
      </c>
      <c r="K33" s="2"/>
      <c r="L33" s="3" t="s">
        <v>40</v>
      </c>
      <c r="M33" s="2" t="s">
        <v>138</v>
      </c>
      <c r="N33" s="3" t="s">
        <v>261</v>
      </c>
      <c r="O33" s="91">
        <v>200.61199999999999</v>
      </c>
      <c r="P33" s="91">
        <f t="shared" ref="P33:P51" si="6">O33*1.2</f>
        <v>240.73439999999999</v>
      </c>
      <c r="Q33" s="93">
        <f t="shared" ref="Q33:Q40" si="7">P33</f>
        <v>240.73439999999999</v>
      </c>
      <c r="R33" s="90">
        <v>0</v>
      </c>
      <c r="S33" s="90">
        <v>0</v>
      </c>
      <c r="T33" s="90">
        <v>0</v>
      </c>
      <c r="U33" s="3" t="s">
        <v>89</v>
      </c>
      <c r="V33" s="3" t="s">
        <v>52</v>
      </c>
      <c r="W33" s="3" t="s">
        <v>90</v>
      </c>
      <c r="X33" s="86" t="s">
        <v>292</v>
      </c>
      <c r="Y33" s="17" t="s">
        <v>292</v>
      </c>
      <c r="Z33" s="2"/>
      <c r="AA33" s="2"/>
      <c r="AB33" s="2"/>
      <c r="AC33" s="2"/>
      <c r="AD33" s="2" t="s">
        <v>139</v>
      </c>
      <c r="AE33" s="3" t="s">
        <v>43</v>
      </c>
      <c r="AF33" s="3">
        <v>880</v>
      </c>
      <c r="AG33" s="3" t="s">
        <v>72</v>
      </c>
      <c r="AH33" s="3">
        <v>1</v>
      </c>
      <c r="AI33" s="11" t="s">
        <v>140</v>
      </c>
      <c r="AJ33" s="3" t="s">
        <v>42</v>
      </c>
      <c r="AK33" s="5">
        <v>44834</v>
      </c>
      <c r="AL33" s="5">
        <v>44834</v>
      </c>
      <c r="AM33" s="4">
        <v>44864</v>
      </c>
      <c r="AN33" s="6">
        <v>2022</v>
      </c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31"/>
      <c r="AZ33" s="31"/>
    </row>
    <row r="34" spans="1:53" ht="97.5" customHeight="1" x14ac:dyDescent="0.2">
      <c r="A34" s="2">
        <v>3</v>
      </c>
      <c r="B34" s="3">
        <v>29</v>
      </c>
      <c r="C34" s="3" t="s">
        <v>52</v>
      </c>
      <c r="D34" s="3" t="s">
        <v>134</v>
      </c>
      <c r="E34" s="2" t="s">
        <v>135</v>
      </c>
      <c r="F34" s="3">
        <v>1</v>
      </c>
      <c r="G34" s="88" t="s">
        <v>141</v>
      </c>
      <c r="H34" s="2" t="s">
        <v>136</v>
      </c>
      <c r="I34" s="2" t="s">
        <v>137</v>
      </c>
      <c r="J34" s="2">
        <v>2</v>
      </c>
      <c r="K34" s="2"/>
      <c r="L34" s="3" t="s">
        <v>40</v>
      </c>
      <c r="M34" s="2" t="s">
        <v>138</v>
      </c>
      <c r="N34" s="3" t="s">
        <v>261</v>
      </c>
      <c r="O34" s="91">
        <v>318.11</v>
      </c>
      <c r="P34" s="91">
        <f t="shared" si="6"/>
        <v>381.73200000000003</v>
      </c>
      <c r="Q34" s="93">
        <f t="shared" si="7"/>
        <v>381.73200000000003</v>
      </c>
      <c r="R34" s="90">
        <v>0</v>
      </c>
      <c r="S34" s="90">
        <v>0</v>
      </c>
      <c r="T34" s="90">
        <v>0</v>
      </c>
      <c r="U34" s="3" t="s">
        <v>89</v>
      </c>
      <c r="V34" s="3" t="s">
        <v>52</v>
      </c>
      <c r="W34" s="3" t="s">
        <v>90</v>
      </c>
      <c r="X34" s="86" t="s">
        <v>142</v>
      </c>
      <c r="Y34" s="17" t="s">
        <v>142</v>
      </c>
      <c r="Z34" s="2"/>
      <c r="AA34" s="2"/>
      <c r="AB34" s="2"/>
      <c r="AC34" s="2"/>
      <c r="AD34" s="2" t="s">
        <v>139</v>
      </c>
      <c r="AE34" s="3" t="s">
        <v>43</v>
      </c>
      <c r="AF34" s="3">
        <v>880</v>
      </c>
      <c r="AG34" s="3" t="s">
        <v>72</v>
      </c>
      <c r="AH34" s="3">
        <v>1</v>
      </c>
      <c r="AI34" s="11" t="s">
        <v>140</v>
      </c>
      <c r="AJ34" s="3" t="s">
        <v>42</v>
      </c>
      <c r="AK34" s="5">
        <v>44651</v>
      </c>
      <c r="AL34" s="5">
        <v>44652</v>
      </c>
      <c r="AM34" s="4">
        <v>44681</v>
      </c>
      <c r="AN34" s="6">
        <v>2022</v>
      </c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31"/>
      <c r="AZ34" s="31"/>
    </row>
    <row r="35" spans="1:53" ht="120.75" customHeight="1" x14ac:dyDescent="0.2">
      <c r="A35" s="2">
        <v>3</v>
      </c>
      <c r="B35" s="3">
        <v>30</v>
      </c>
      <c r="C35" s="3" t="s">
        <v>52</v>
      </c>
      <c r="D35" s="3" t="s">
        <v>134</v>
      </c>
      <c r="E35" s="2" t="s">
        <v>135</v>
      </c>
      <c r="F35" s="3">
        <v>1</v>
      </c>
      <c r="G35" s="88" t="s">
        <v>205</v>
      </c>
      <c r="H35" s="2" t="s">
        <v>136</v>
      </c>
      <c r="I35" s="2" t="s">
        <v>137</v>
      </c>
      <c r="J35" s="2">
        <v>2</v>
      </c>
      <c r="K35" s="2"/>
      <c r="L35" s="3" t="s">
        <v>40</v>
      </c>
      <c r="M35" s="2" t="s">
        <v>138</v>
      </c>
      <c r="N35" s="3" t="s">
        <v>261</v>
      </c>
      <c r="O35" s="91">
        <v>162.18899999999999</v>
      </c>
      <c r="P35" s="91">
        <f t="shared" si="6"/>
        <v>194.62679999999997</v>
      </c>
      <c r="Q35" s="93">
        <f t="shared" si="7"/>
        <v>194.62679999999997</v>
      </c>
      <c r="R35" s="90">
        <v>0</v>
      </c>
      <c r="S35" s="90">
        <v>0</v>
      </c>
      <c r="T35" s="90">
        <v>0</v>
      </c>
      <c r="U35" s="3" t="s">
        <v>89</v>
      </c>
      <c r="V35" s="3" t="s">
        <v>52</v>
      </c>
      <c r="W35" s="3" t="s">
        <v>90</v>
      </c>
      <c r="X35" s="86" t="s">
        <v>248</v>
      </c>
      <c r="Y35" s="17" t="s">
        <v>248</v>
      </c>
      <c r="Z35" s="2"/>
      <c r="AA35" s="2"/>
      <c r="AB35" s="2"/>
      <c r="AC35" s="2"/>
      <c r="AD35" s="2" t="s">
        <v>139</v>
      </c>
      <c r="AE35" s="3" t="s">
        <v>43</v>
      </c>
      <c r="AF35" s="3">
        <v>880</v>
      </c>
      <c r="AG35" s="3" t="s">
        <v>72</v>
      </c>
      <c r="AH35" s="3">
        <v>1</v>
      </c>
      <c r="AI35" s="11" t="s">
        <v>140</v>
      </c>
      <c r="AJ35" s="3" t="s">
        <v>42</v>
      </c>
      <c r="AK35" s="5">
        <v>44680</v>
      </c>
      <c r="AL35" s="4">
        <v>44685</v>
      </c>
      <c r="AM35" s="4">
        <v>44711</v>
      </c>
      <c r="AN35" s="6">
        <v>2022</v>
      </c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31"/>
      <c r="AZ35" s="31"/>
    </row>
    <row r="36" spans="1:53" ht="96.75" customHeight="1" x14ac:dyDescent="0.2">
      <c r="A36" s="2">
        <v>3</v>
      </c>
      <c r="B36" s="3">
        <v>31</v>
      </c>
      <c r="C36" s="3" t="s">
        <v>52</v>
      </c>
      <c r="D36" s="3" t="s">
        <v>134</v>
      </c>
      <c r="E36" s="2" t="s">
        <v>135</v>
      </c>
      <c r="F36" s="3">
        <v>1</v>
      </c>
      <c r="G36" s="88" t="s">
        <v>143</v>
      </c>
      <c r="H36" s="2" t="s">
        <v>136</v>
      </c>
      <c r="I36" s="2" t="s">
        <v>137</v>
      </c>
      <c r="J36" s="2">
        <v>2</v>
      </c>
      <c r="K36" s="2"/>
      <c r="L36" s="3" t="s">
        <v>40</v>
      </c>
      <c r="M36" s="2" t="s">
        <v>138</v>
      </c>
      <c r="N36" s="3" t="s">
        <v>261</v>
      </c>
      <c r="O36" s="91">
        <v>192.79300000000001</v>
      </c>
      <c r="P36" s="91">
        <f t="shared" si="6"/>
        <v>231.35159999999999</v>
      </c>
      <c r="Q36" s="93">
        <f t="shared" si="7"/>
        <v>231.35159999999999</v>
      </c>
      <c r="R36" s="90">
        <v>0</v>
      </c>
      <c r="S36" s="90">
        <v>0</v>
      </c>
      <c r="T36" s="90">
        <v>0</v>
      </c>
      <c r="U36" s="3" t="s">
        <v>89</v>
      </c>
      <c r="V36" s="3" t="s">
        <v>52</v>
      </c>
      <c r="W36" s="3" t="s">
        <v>90</v>
      </c>
      <c r="X36" s="86" t="s">
        <v>144</v>
      </c>
      <c r="Y36" s="17" t="s">
        <v>144</v>
      </c>
      <c r="Z36" s="2"/>
      <c r="AA36" s="2"/>
      <c r="AB36" s="2"/>
      <c r="AC36" s="2"/>
      <c r="AD36" s="2" t="s">
        <v>139</v>
      </c>
      <c r="AE36" s="3" t="s">
        <v>43</v>
      </c>
      <c r="AF36" s="3">
        <v>880</v>
      </c>
      <c r="AG36" s="3" t="s">
        <v>72</v>
      </c>
      <c r="AH36" s="3">
        <v>1</v>
      </c>
      <c r="AI36" s="11" t="s">
        <v>140</v>
      </c>
      <c r="AJ36" s="3" t="s">
        <v>42</v>
      </c>
      <c r="AK36" s="5">
        <v>44743</v>
      </c>
      <c r="AL36" s="4">
        <v>44744</v>
      </c>
      <c r="AM36" s="4">
        <v>44772</v>
      </c>
      <c r="AN36" s="6">
        <v>2022</v>
      </c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31"/>
      <c r="AZ36" s="31"/>
    </row>
    <row r="37" spans="1:53" ht="93.75" customHeight="1" x14ac:dyDescent="0.2">
      <c r="A37" s="2">
        <v>3</v>
      </c>
      <c r="B37" s="3">
        <v>32</v>
      </c>
      <c r="C37" s="3" t="s">
        <v>52</v>
      </c>
      <c r="D37" s="3" t="s">
        <v>134</v>
      </c>
      <c r="E37" s="2" t="s">
        <v>135</v>
      </c>
      <c r="F37" s="3">
        <v>1</v>
      </c>
      <c r="G37" s="88" t="s">
        <v>282</v>
      </c>
      <c r="H37" s="2" t="s">
        <v>136</v>
      </c>
      <c r="I37" s="2" t="s">
        <v>137</v>
      </c>
      <c r="J37" s="2">
        <v>2</v>
      </c>
      <c r="K37" s="2"/>
      <c r="L37" s="3" t="s">
        <v>40</v>
      </c>
      <c r="M37" s="2" t="s">
        <v>138</v>
      </c>
      <c r="N37" s="3" t="s">
        <v>261</v>
      </c>
      <c r="O37" s="91">
        <v>386.36200000000002</v>
      </c>
      <c r="P37" s="91">
        <f t="shared" si="6"/>
        <v>463.63440000000003</v>
      </c>
      <c r="Q37" s="93">
        <f t="shared" si="7"/>
        <v>463.63440000000003</v>
      </c>
      <c r="R37" s="90">
        <v>0</v>
      </c>
      <c r="S37" s="90">
        <v>0</v>
      </c>
      <c r="T37" s="90">
        <v>0</v>
      </c>
      <c r="U37" s="3" t="s">
        <v>89</v>
      </c>
      <c r="V37" s="3" t="s">
        <v>52</v>
      </c>
      <c r="W37" s="3" t="s">
        <v>90</v>
      </c>
      <c r="X37" s="86" t="s">
        <v>144</v>
      </c>
      <c r="Y37" s="17" t="s">
        <v>144</v>
      </c>
      <c r="Z37" s="2"/>
      <c r="AA37" s="2"/>
      <c r="AB37" s="2"/>
      <c r="AC37" s="2"/>
      <c r="AD37" s="2" t="s">
        <v>139</v>
      </c>
      <c r="AE37" s="3" t="s">
        <v>43</v>
      </c>
      <c r="AF37" s="3">
        <v>880</v>
      </c>
      <c r="AG37" s="3" t="s">
        <v>72</v>
      </c>
      <c r="AH37" s="3">
        <v>1</v>
      </c>
      <c r="AI37" s="11" t="s">
        <v>140</v>
      </c>
      <c r="AJ37" s="3" t="s">
        <v>42</v>
      </c>
      <c r="AK37" s="5">
        <v>44743</v>
      </c>
      <c r="AL37" s="4">
        <v>44744</v>
      </c>
      <c r="AM37" s="4">
        <v>44772</v>
      </c>
      <c r="AN37" s="6">
        <v>2022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31"/>
      <c r="AZ37" s="31"/>
    </row>
    <row r="38" spans="1:53" ht="129.75" customHeight="1" x14ac:dyDescent="0.2">
      <c r="A38" s="2">
        <v>3</v>
      </c>
      <c r="B38" s="3">
        <v>33</v>
      </c>
      <c r="C38" s="3" t="s">
        <v>52</v>
      </c>
      <c r="D38" s="3" t="s">
        <v>134</v>
      </c>
      <c r="E38" s="2" t="s">
        <v>135</v>
      </c>
      <c r="F38" s="3">
        <v>1</v>
      </c>
      <c r="G38" s="88" t="s">
        <v>289</v>
      </c>
      <c r="H38" s="2" t="s">
        <v>136</v>
      </c>
      <c r="I38" s="2" t="s">
        <v>137</v>
      </c>
      <c r="J38" s="2">
        <v>2</v>
      </c>
      <c r="K38" s="2"/>
      <c r="L38" s="3" t="s">
        <v>40</v>
      </c>
      <c r="M38" s="2" t="s">
        <v>138</v>
      </c>
      <c r="N38" s="3" t="s">
        <v>261</v>
      </c>
      <c r="O38" s="91">
        <v>79.236000000000004</v>
      </c>
      <c r="P38" s="91">
        <f t="shared" si="6"/>
        <v>95.083200000000005</v>
      </c>
      <c r="Q38" s="93">
        <f t="shared" si="7"/>
        <v>95.083200000000005</v>
      </c>
      <c r="R38" s="90">
        <v>0</v>
      </c>
      <c r="S38" s="90">
        <v>0</v>
      </c>
      <c r="T38" s="90">
        <v>0</v>
      </c>
      <c r="U38" s="3" t="s">
        <v>89</v>
      </c>
      <c r="V38" s="3" t="s">
        <v>52</v>
      </c>
      <c r="W38" s="3" t="s">
        <v>90</v>
      </c>
      <c r="X38" s="86" t="s">
        <v>144</v>
      </c>
      <c r="Y38" s="17" t="s">
        <v>144</v>
      </c>
      <c r="Z38" s="2"/>
      <c r="AA38" s="2"/>
      <c r="AB38" s="2"/>
      <c r="AC38" s="2"/>
      <c r="AD38" s="2" t="s">
        <v>139</v>
      </c>
      <c r="AE38" s="3" t="s">
        <v>43</v>
      </c>
      <c r="AF38" s="3">
        <v>880</v>
      </c>
      <c r="AG38" s="3" t="s">
        <v>72</v>
      </c>
      <c r="AH38" s="3">
        <v>1</v>
      </c>
      <c r="AI38" s="11" t="s">
        <v>140</v>
      </c>
      <c r="AJ38" s="3" t="s">
        <v>42</v>
      </c>
      <c r="AK38" s="5">
        <v>44743</v>
      </c>
      <c r="AL38" s="4">
        <v>44744</v>
      </c>
      <c r="AM38" s="4">
        <v>44772</v>
      </c>
      <c r="AN38" s="6">
        <v>2022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31"/>
      <c r="AZ38" s="31"/>
    </row>
    <row r="39" spans="1:53" ht="49.5" customHeight="1" x14ac:dyDescent="0.2">
      <c r="A39" s="2">
        <v>7</v>
      </c>
      <c r="B39" s="3">
        <v>34</v>
      </c>
      <c r="C39" s="3" t="s">
        <v>52</v>
      </c>
      <c r="D39" s="3" t="s">
        <v>134</v>
      </c>
      <c r="E39" s="2" t="s">
        <v>135</v>
      </c>
      <c r="F39" s="3">
        <v>1</v>
      </c>
      <c r="G39" s="88" t="s">
        <v>145</v>
      </c>
      <c r="H39" s="2" t="s">
        <v>146</v>
      </c>
      <c r="I39" s="2" t="s">
        <v>147</v>
      </c>
      <c r="J39" s="2">
        <v>2</v>
      </c>
      <c r="K39" s="2"/>
      <c r="L39" s="3" t="s">
        <v>40</v>
      </c>
      <c r="M39" s="2" t="s">
        <v>138</v>
      </c>
      <c r="N39" s="3" t="s">
        <v>200</v>
      </c>
      <c r="O39" s="91">
        <v>302.75</v>
      </c>
      <c r="P39" s="91">
        <f t="shared" si="6"/>
        <v>363.3</v>
      </c>
      <c r="Q39" s="93">
        <f t="shared" si="7"/>
        <v>363.3</v>
      </c>
      <c r="R39" s="90">
        <v>0</v>
      </c>
      <c r="S39" s="90">
        <v>0</v>
      </c>
      <c r="T39" s="90">
        <v>0</v>
      </c>
      <c r="U39" s="3" t="s">
        <v>89</v>
      </c>
      <c r="V39" s="3" t="s">
        <v>52</v>
      </c>
      <c r="W39" s="3" t="s">
        <v>90</v>
      </c>
      <c r="X39" s="86" t="s">
        <v>248</v>
      </c>
      <c r="Y39" s="86" t="s">
        <v>248</v>
      </c>
      <c r="Z39" s="2"/>
      <c r="AA39" s="2"/>
      <c r="AB39" s="2"/>
      <c r="AC39" s="2"/>
      <c r="AD39" s="2" t="s">
        <v>148</v>
      </c>
      <c r="AE39" s="3" t="s">
        <v>43</v>
      </c>
      <c r="AF39" s="3">
        <v>880</v>
      </c>
      <c r="AG39" s="3" t="s">
        <v>123</v>
      </c>
      <c r="AH39" s="3">
        <v>6</v>
      </c>
      <c r="AI39" s="11" t="s">
        <v>140</v>
      </c>
      <c r="AJ39" s="3" t="s">
        <v>42</v>
      </c>
      <c r="AK39" s="86" t="s">
        <v>248</v>
      </c>
      <c r="AL39" s="86" t="s">
        <v>248</v>
      </c>
      <c r="AM39" s="86" t="s">
        <v>249</v>
      </c>
      <c r="AN39" s="6">
        <v>2022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31"/>
      <c r="AZ39" s="31"/>
    </row>
    <row r="40" spans="1:53" ht="48" customHeight="1" x14ac:dyDescent="0.2">
      <c r="A40" s="2">
        <v>7</v>
      </c>
      <c r="B40" s="3">
        <v>35</v>
      </c>
      <c r="C40" s="3" t="s">
        <v>52</v>
      </c>
      <c r="D40" s="3" t="s">
        <v>134</v>
      </c>
      <c r="E40" s="2" t="s">
        <v>135</v>
      </c>
      <c r="F40" s="3">
        <v>1</v>
      </c>
      <c r="G40" s="88" t="s">
        <v>149</v>
      </c>
      <c r="H40" s="2" t="s">
        <v>150</v>
      </c>
      <c r="I40" s="2" t="s">
        <v>151</v>
      </c>
      <c r="J40" s="2">
        <v>2</v>
      </c>
      <c r="K40" s="2"/>
      <c r="L40" s="3" t="s">
        <v>40</v>
      </c>
      <c r="M40" s="2" t="s">
        <v>138</v>
      </c>
      <c r="N40" s="3" t="s">
        <v>200</v>
      </c>
      <c r="O40" s="91">
        <v>162</v>
      </c>
      <c r="P40" s="91">
        <f t="shared" si="6"/>
        <v>194.4</v>
      </c>
      <c r="Q40" s="93">
        <f t="shared" si="7"/>
        <v>194.4</v>
      </c>
      <c r="R40" s="90">
        <v>0</v>
      </c>
      <c r="S40" s="90">
        <v>0</v>
      </c>
      <c r="T40" s="90">
        <v>0</v>
      </c>
      <c r="U40" s="3" t="s">
        <v>89</v>
      </c>
      <c r="V40" s="3" t="s">
        <v>52</v>
      </c>
      <c r="W40" s="3" t="s">
        <v>90</v>
      </c>
      <c r="X40" s="86" t="s">
        <v>247</v>
      </c>
      <c r="Y40" s="86" t="s">
        <v>247</v>
      </c>
      <c r="Z40" s="2"/>
      <c r="AA40" s="2"/>
      <c r="AB40" s="2"/>
      <c r="AC40" s="2"/>
      <c r="AD40" s="2" t="s">
        <v>149</v>
      </c>
      <c r="AE40" s="3" t="s">
        <v>43</v>
      </c>
      <c r="AF40" s="3">
        <v>880</v>
      </c>
      <c r="AG40" s="3" t="s">
        <v>72</v>
      </c>
      <c r="AH40" s="3">
        <v>1</v>
      </c>
      <c r="AI40" s="11" t="s">
        <v>140</v>
      </c>
      <c r="AJ40" s="3" t="s">
        <v>42</v>
      </c>
      <c r="AK40" s="86" t="s">
        <v>247</v>
      </c>
      <c r="AL40" s="86" t="s">
        <v>247</v>
      </c>
      <c r="AM40" s="86" t="s">
        <v>249</v>
      </c>
      <c r="AN40" s="6">
        <v>2022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31"/>
      <c r="AZ40" s="31"/>
    </row>
    <row r="41" spans="1:53" s="32" customFormat="1" ht="38.25" x14ac:dyDescent="0.25">
      <c r="A41" s="2">
        <v>7</v>
      </c>
      <c r="B41" s="3">
        <v>36</v>
      </c>
      <c r="C41" s="3" t="s">
        <v>52</v>
      </c>
      <c r="D41" s="3" t="s">
        <v>134</v>
      </c>
      <c r="E41" s="3" t="s">
        <v>152</v>
      </c>
      <c r="F41" s="2">
        <v>1</v>
      </c>
      <c r="G41" s="88" t="s">
        <v>153</v>
      </c>
      <c r="H41" s="86" t="s">
        <v>154</v>
      </c>
      <c r="I41" s="86" t="s">
        <v>154</v>
      </c>
      <c r="J41" s="2">
        <v>2</v>
      </c>
      <c r="K41" s="2"/>
      <c r="L41" s="2" t="s">
        <v>40</v>
      </c>
      <c r="M41" s="3" t="s">
        <v>83</v>
      </c>
      <c r="N41" s="3" t="s">
        <v>200</v>
      </c>
      <c r="O41" s="87">
        <v>604.65599999999995</v>
      </c>
      <c r="P41" s="87">
        <f t="shared" si="6"/>
        <v>725.58719999999994</v>
      </c>
      <c r="Q41" s="87">
        <v>0</v>
      </c>
      <c r="R41" s="87">
        <f>P41</f>
        <v>725.58719999999994</v>
      </c>
      <c r="S41" s="90">
        <v>0</v>
      </c>
      <c r="T41" s="90">
        <v>0</v>
      </c>
      <c r="U41" s="2" t="s">
        <v>71</v>
      </c>
      <c r="V41" s="3" t="s">
        <v>286</v>
      </c>
      <c r="W41" s="3" t="s">
        <v>41</v>
      </c>
      <c r="X41" s="4">
        <v>44895</v>
      </c>
      <c r="Y41" s="4">
        <v>44925</v>
      </c>
      <c r="Z41" s="18"/>
      <c r="AA41" s="18"/>
      <c r="AB41" s="7"/>
      <c r="AC41" s="7"/>
      <c r="AD41" s="2" t="s">
        <v>153</v>
      </c>
      <c r="AE41" s="3" t="s">
        <v>43</v>
      </c>
      <c r="AF41" s="3">
        <v>880</v>
      </c>
      <c r="AG41" s="3" t="s">
        <v>155</v>
      </c>
      <c r="AH41" s="18">
        <v>3072</v>
      </c>
      <c r="AI41" s="1">
        <v>27000000000</v>
      </c>
      <c r="AJ41" s="3" t="s">
        <v>42</v>
      </c>
      <c r="AK41" s="4">
        <v>44926</v>
      </c>
      <c r="AL41" s="4">
        <v>44927</v>
      </c>
      <c r="AM41" s="4">
        <v>45291</v>
      </c>
      <c r="AN41" s="1">
        <v>2023</v>
      </c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23"/>
      <c r="AZ41" s="23"/>
    </row>
    <row r="42" spans="1:53" s="32" customFormat="1" ht="38.25" x14ac:dyDescent="0.25">
      <c r="A42" s="2">
        <v>7</v>
      </c>
      <c r="B42" s="3">
        <v>37</v>
      </c>
      <c r="C42" s="3" t="s">
        <v>52</v>
      </c>
      <c r="D42" s="3" t="s">
        <v>134</v>
      </c>
      <c r="E42" s="3" t="s">
        <v>152</v>
      </c>
      <c r="F42" s="2">
        <v>1</v>
      </c>
      <c r="G42" s="70" t="s">
        <v>156</v>
      </c>
      <c r="H42" s="2" t="s">
        <v>157</v>
      </c>
      <c r="I42" s="2" t="s">
        <v>157</v>
      </c>
      <c r="J42" s="2">
        <v>2</v>
      </c>
      <c r="K42" s="2"/>
      <c r="L42" s="2" t="s">
        <v>40</v>
      </c>
      <c r="M42" s="3" t="s">
        <v>83</v>
      </c>
      <c r="N42" s="3" t="s">
        <v>200</v>
      </c>
      <c r="O42" s="87">
        <v>713.15499999999997</v>
      </c>
      <c r="P42" s="87">
        <f t="shared" si="6"/>
        <v>855.78599999999994</v>
      </c>
      <c r="Q42" s="87">
        <v>213.947</v>
      </c>
      <c r="R42" s="87">
        <v>641.84100000000001</v>
      </c>
      <c r="S42" s="90">
        <v>0</v>
      </c>
      <c r="T42" s="90">
        <v>0</v>
      </c>
      <c r="U42" s="2" t="s">
        <v>71</v>
      </c>
      <c r="V42" s="3" t="s">
        <v>286</v>
      </c>
      <c r="W42" s="3" t="s">
        <v>41</v>
      </c>
      <c r="X42" s="4">
        <v>44772</v>
      </c>
      <c r="Y42" s="4">
        <v>44772</v>
      </c>
      <c r="Z42" s="18"/>
      <c r="AA42" s="18"/>
      <c r="AB42" s="7"/>
      <c r="AC42" s="7"/>
      <c r="AD42" s="3" t="s">
        <v>156</v>
      </c>
      <c r="AE42" s="3" t="s">
        <v>43</v>
      </c>
      <c r="AF42" s="3">
        <v>880</v>
      </c>
      <c r="AG42" s="3" t="s">
        <v>72</v>
      </c>
      <c r="AH42" s="18">
        <v>1</v>
      </c>
      <c r="AI42" s="1">
        <v>27000000000</v>
      </c>
      <c r="AJ42" s="3" t="s">
        <v>42</v>
      </c>
      <c r="AK42" s="4">
        <v>44803</v>
      </c>
      <c r="AL42" s="4">
        <v>44803</v>
      </c>
      <c r="AM42" s="4">
        <v>45168</v>
      </c>
      <c r="AN42" s="1" t="s">
        <v>73</v>
      </c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23"/>
      <c r="AZ42" s="23"/>
    </row>
    <row r="43" spans="1:53" s="32" customFormat="1" ht="36" customHeight="1" x14ac:dyDescent="0.25">
      <c r="A43" s="2">
        <v>7</v>
      </c>
      <c r="B43" s="3">
        <v>38</v>
      </c>
      <c r="C43" s="3" t="s">
        <v>52</v>
      </c>
      <c r="D43" s="3" t="s">
        <v>134</v>
      </c>
      <c r="E43" s="3" t="s">
        <v>152</v>
      </c>
      <c r="F43" s="2">
        <v>1</v>
      </c>
      <c r="G43" s="70" t="s">
        <v>158</v>
      </c>
      <c r="H43" s="2" t="s">
        <v>159</v>
      </c>
      <c r="I43" s="2" t="s">
        <v>159</v>
      </c>
      <c r="J43" s="2">
        <v>2</v>
      </c>
      <c r="K43" s="2"/>
      <c r="L43" s="2" t="s">
        <v>40</v>
      </c>
      <c r="M43" s="3" t="s">
        <v>83</v>
      </c>
      <c r="N43" s="3" t="s">
        <v>200</v>
      </c>
      <c r="O43" s="87">
        <v>791.00099999999998</v>
      </c>
      <c r="P43" s="87">
        <f t="shared" si="6"/>
        <v>949.20119999999997</v>
      </c>
      <c r="Q43" s="87">
        <v>237.30099999999999</v>
      </c>
      <c r="R43" s="87">
        <v>711.90300000000002</v>
      </c>
      <c r="S43" s="90">
        <v>0</v>
      </c>
      <c r="T43" s="90">
        <v>0</v>
      </c>
      <c r="U43" s="2" t="s">
        <v>71</v>
      </c>
      <c r="V43" s="3" t="s">
        <v>286</v>
      </c>
      <c r="W43" s="3" t="s">
        <v>41</v>
      </c>
      <c r="X43" s="4">
        <v>44620</v>
      </c>
      <c r="Y43" s="4">
        <v>44650</v>
      </c>
      <c r="Z43" s="18"/>
      <c r="AA43" s="18"/>
      <c r="AB43" s="7"/>
      <c r="AC43" s="7"/>
      <c r="AD43" s="3" t="s">
        <v>160</v>
      </c>
      <c r="AE43" s="3" t="s">
        <v>43</v>
      </c>
      <c r="AF43" s="3">
        <v>880</v>
      </c>
      <c r="AG43" s="3" t="s">
        <v>72</v>
      </c>
      <c r="AH43" s="18">
        <v>1</v>
      </c>
      <c r="AI43" s="1">
        <v>27000000000</v>
      </c>
      <c r="AJ43" s="3" t="s">
        <v>42</v>
      </c>
      <c r="AK43" s="4">
        <v>44681</v>
      </c>
      <c r="AL43" s="4">
        <v>44681</v>
      </c>
      <c r="AM43" s="4">
        <v>45046</v>
      </c>
      <c r="AN43" s="1" t="s">
        <v>73</v>
      </c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23"/>
      <c r="AZ43" s="23"/>
    </row>
    <row r="44" spans="1:53" s="3" customFormat="1" ht="51" customHeight="1" x14ac:dyDescent="0.25">
      <c r="A44" s="3">
        <v>7</v>
      </c>
      <c r="B44" s="3">
        <v>39</v>
      </c>
      <c r="C44" s="3" t="s">
        <v>52</v>
      </c>
      <c r="D44" s="3" t="s">
        <v>134</v>
      </c>
      <c r="E44" s="3" t="s">
        <v>152</v>
      </c>
      <c r="F44" s="3">
        <v>1</v>
      </c>
      <c r="G44" s="70" t="s">
        <v>161</v>
      </c>
      <c r="H44" s="3" t="s">
        <v>162</v>
      </c>
      <c r="I44" s="3" t="s">
        <v>162</v>
      </c>
      <c r="J44" s="3">
        <v>2</v>
      </c>
      <c r="L44" s="3" t="s">
        <v>40</v>
      </c>
      <c r="M44" s="3" t="s">
        <v>83</v>
      </c>
      <c r="N44" s="3" t="s">
        <v>200</v>
      </c>
      <c r="O44" s="90">
        <f>2217.6-300</f>
        <v>1917.6</v>
      </c>
      <c r="P44" s="87">
        <f t="shared" si="6"/>
        <v>2301.12</v>
      </c>
      <c r="Q44" s="90">
        <v>0</v>
      </c>
      <c r="R44" s="90">
        <f>P44</f>
        <v>2301.12</v>
      </c>
      <c r="S44" s="90">
        <v>0</v>
      </c>
      <c r="T44" s="90">
        <v>0</v>
      </c>
      <c r="U44" s="2" t="s">
        <v>71</v>
      </c>
      <c r="V44" s="3" t="s">
        <v>286</v>
      </c>
      <c r="W44" s="3" t="s">
        <v>41</v>
      </c>
      <c r="X44" s="4">
        <v>44895</v>
      </c>
      <c r="Y44" s="4">
        <v>44925</v>
      </c>
      <c r="AD44" s="3" t="s">
        <v>161</v>
      </c>
      <c r="AE44" s="3" t="s">
        <v>43</v>
      </c>
      <c r="AF44" s="3">
        <v>880</v>
      </c>
      <c r="AG44" s="3" t="s">
        <v>163</v>
      </c>
      <c r="AH44" s="3">
        <v>8712</v>
      </c>
      <c r="AI44" s="1">
        <v>27000000000</v>
      </c>
      <c r="AJ44" s="3" t="s">
        <v>42</v>
      </c>
      <c r="AK44" s="4">
        <v>44925</v>
      </c>
      <c r="AL44" s="4">
        <v>44927</v>
      </c>
      <c r="AM44" s="4">
        <v>45291</v>
      </c>
      <c r="AN44" s="6">
        <v>2023</v>
      </c>
      <c r="BA44" s="25"/>
    </row>
    <row r="45" spans="1:53" s="19" customFormat="1" ht="51" x14ac:dyDescent="0.25">
      <c r="A45" s="3">
        <v>7</v>
      </c>
      <c r="B45" s="3">
        <v>40</v>
      </c>
      <c r="C45" s="3" t="s">
        <v>52</v>
      </c>
      <c r="D45" s="3" t="s">
        <v>134</v>
      </c>
      <c r="E45" s="3" t="s">
        <v>152</v>
      </c>
      <c r="F45" s="3">
        <v>1</v>
      </c>
      <c r="G45" s="70" t="s">
        <v>283</v>
      </c>
      <c r="H45" s="3" t="s">
        <v>164</v>
      </c>
      <c r="I45" s="3" t="s">
        <v>165</v>
      </c>
      <c r="J45" s="3">
        <v>2</v>
      </c>
      <c r="K45" s="3"/>
      <c r="L45" s="3" t="s">
        <v>40</v>
      </c>
      <c r="M45" s="2" t="s">
        <v>138</v>
      </c>
      <c r="N45" s="3" t="s">
        <v>200</v>
      </c>
      <c r="O45" s="90">
        <v>322.90899999999999</v>
      </c>
      <c r="P45" s="90">
        <f t="shared" si="6"/>
        <v>387.49079999999998</v>
      </c>
      <c r="Q45" s="90">
        <v>258.32</v>
      </c>
      <c r="R45" s="90">
        <f>P45-Q45</f>
        <v>129.17079999999999</v>
      </c>
      <c r="S45" s="90">
        <v>0</v>
      </c>
      <c r="T45" s="90">
        <v>0</v>
      </c>
      <c r="U45" s="2" t="s">
        <v>71</v>
      </c>
      <c r="V45" s="3" t="s">
        <v>286</v>
      </c>
      <c r="W45" s="3" t="s">
        <v>41</v>
      </c>
      <c r="X45" s="4">
        <v>44620</v>
      </c>
      <c r="Y45" s="4">
        <v>44650</v>
      </c>
      <c r="Z45" s="3"/>
      <c r="AA45" s="3"/>
      <c r="AB45" s="7"/>
      <c r="AC45" s="7"/>
      <c r="AD45" s="3" t="str">
        <f>G45</f>
        <v>Поставка и установка жалюзи и рольставней</v>
      </c>
      <c r="AE45" s="3" t="s">
        <v>43</v>
      </c>
      <c r="AF45" s="3">
        <v>881</v>
      </c>
      <c r="AG45" s="3" t="s">
        <v>72</v>
      </c>
      <c r="AH45" s="3">
        <v>1</v>
      </c>
      <c r="AI45" s="1">
        <v>27000000000</v>
      </c>
      <c r="AJ45" s="3" t="s">
        <v>42</v>
      </c>
      <c r="AK45" s="4">
        <v>44681</v>
      </c>
      <c r="AL45" s="4">
        <v>44681</v>
      </c>
      <c r="AM45" s="4">
        <v>45016</v>
      </c>
      <c r="AN45" s="6" t="s">
        <v>73</v>
      </c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3" s="51" customFormat="1" ht="38.25" x14ac:dyDescent="0.25">
      <c r="A46" s="2">
        <v>7</v>
      </c>
      <c r="B46" s="12">
        <v>41</v>
      </c>
      <c r="C46" s="12" t="s">
        <v>52</v>
      </c>
      <c r="D46" s="12" t="s">
        <v>134</v>
      </c>
      <c r="E46" s="12" t="s">
        <v>152</v>
      </c>
      <c r="F46" s="2">
        <v>1</v>
      </c>
      <c r="G46" s="71" t="s">
        <v>166</v>
      </c>
      <c r="H46" s="2" t="s">
        <v>167</v>
      </c>
      <c r="I46" s="2" t="s">
        <v>168</v>
      </c>
      <c r="J46" s="2">
        <v>2</v>
      </c>
      <c r="K46" s="2"/>
      <c r="L46" s="2" t="s">
        <v>40</v>
      </c>
      <c r="M46" s="12" t="s">
        <v>83</v>
      </c>
      <c r="N46" s="12" t="s">
        <v>200</v>
      </c>
      <c r="O46" s="87">
        <v>1661.3</v>
      </c>
      <c r="P46" s="87">
        <f t="shared" si="6"/>
        <v>1993.56</v>
      </c>
      <c r="Q46" s="95">
        <v>0</v>
      </c>
      <c r="R46" s="87">
        <f>P46</f>
        <v>1993.56</v>
      </c>
      <c r="S46" s="91">
        <v>0</v>
      </c>
      <c r="T46" s="91">
        <v>0</v>
      </c>
      <c r="U46" s="18" t="s">
        <v>84</v>
      </c>
      <c r="V46" s="3" t="s">
        <v>286</v>
      </c>
      <c r="W46" s="12" t="s">
        <v>41</v>
      </c>
      <c r="X46" s="5">
        <v>44864</v>
      </c>
      <c r="Y46" s="5">
        <v>44895</v>
      </c>
      <c r="Z46" s="18"/>
      <c r="AA46" s="18"/>
      <c r="AB46" s="7"/>
      <c r="AC46" s="7"/>
      <c r="AD46" s="12" t="s">
        <v>166</v>
      </c>
      <c r="AE46" s="12" t="s">
        <v>43</v>
      </c>
      <c r="AF46" s="12">
        <v>880</v>
      </c>
      <c r="AG46" s="12" t="s">
        <v>72</v>
      </c>
      <c r="AH46" s="18">
        <v>1</v>
      </c>
      <c r="AI46" s="1">
        <v>27000000000</v>
      </c>
      <c r="AJ46" s="12" t="s">
        <v>42</v>
      </c>
      <c r="AK46" s="5">
        <v>44925</v>
      </c>
      <c r="AL46" s="5">
        <v>44927</v>
      </c>
      <c r="AM46" s="5">
        <v>45291</v>
      </c>
      <c r="AN46" s="1">
        <v>2023</v>
      </c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2"/>
      <c r="AZ46" s="50"/>
    </row>
    <row r="47" spans="1:53" s="32" customFormat="1" ht="38.25" x14ac:dyDescent="0.25">
      <c r="A47" s="2">
        <v>7</v>
      </c>
      <c r="B47" s="3">
        <v>42</v>
      </c>
      <c r="C47" s="3" t="s">
        <v>52</v>
      </c>
      <c r="D47" s="3" t="s">
        <v>134</v>
      </c>
      <c r="E47" s="3" t="s">
        <v>152</v>
      </c>
      <c r="F47" s="2">
        <v>1</v>
      </c>
      <c r="G47" s="70" t="s">
        <v>169</v>
      </c>
      <c r="H47" s="20" t="s">
        <v>170</v>
      </c>
      <c r="I47" s="20" t="s">
        <v>170</v>
      </c>
      <c r="J47" s="23">
        <v>2</v>
      </c>
      <c r="K47" s="23"/>
      <c r="L47" s="2" t="s">
        <v>40</v>
      </c>
      <c r="M47" s="3" t="s">
        <v>83</v>
      </c>
      <c r="N47" s="3" t="s">
        <v>200</v>
      </c>
      <c r="O47" s="93">
        <v>1630.704</v>
      </c>
      <c r="P47" s="87">
        <f t="shared" si="6"/>
        <v>1956.8447999999999</v>
      </c>
      <c r="Q47" s="93">
        <v>1467.633</v>
      </c>
      <c r="R47" s="93">
        <v>489.21199999999999</v>
      </c>
      <c r="S47" s="90">
        <v>0</v>
      </c>
      <c r="T47" s="90">
        <v>0</v>
      </c>
      <c r="U47" s="3" t="s">
        <v>71</v>
      </c>
      <c r="V47" s="3" t="s">
        <v>286</v>
      </c>
      <c r="W47" s="3" t="s">
        <v>41</v>
      </c>
      <c r="X47" s="21">
        <v>44772</v>
      </c>
      <c r="Y47" s="21">
        <v>44802</v>
      </c>
      <c r="Z47" s="23"/>
      <c r="AA47" s="23"/>
      <c r="AB47" s="23"/>
      <c r="AC47" s="23"/>
      <c r="AD47" s="3" t="s">
        <v>169</v>
      </c>
      <c r="AE47" s="3" t="s">
        <v>43</v>
      </c>
      <c r="AF47" s="3">
        <v>880</v>
      </c>
      <c r="AG47" s="3" t="s">
        <v>72</v>
      </c>
      <c r="AH47" s="18">
        <v>1</v>
      </c>
      <c r="AI47" s="1">
        <v>27000000000</v>
      </c>
      <c r="AJ47" s="3" t="s">
        <v>42</v>
      </c>
      <c r="AK47" s="21">
        <v>44803</v>
      </c>
      <c r="AL47" s="21">
        <v>44803</v>
      </c>
      <c r="AM47" s="21">
        <v>45168</v>
      </c>
      <c r="AN47" s="22" t="s">
        <v>73</v>
      </c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</row>
    <row r="48" spans="1:53" ht="59.25" customHeight="1" x14ac:dyDescent="0.2">
      <c r="A48" s="3">
        <v>7</v>
      </c>
      <c r="B48" s="3">
        <v>43</v>
      </c>
      <c r="C48" s="3" t="s">
        <v>52</v>
      </c>
      <c r="D48" s="3" t="s">
        <v>171</v>
      </c>
      <c r="E48" s="23" t="s">
        <v>152</v>
      </c>
      <c r="F48" s="2">
        <v>1</v>
      </c>
      <c r="G48" s="70" t="s">
        <v>235</v>
      </c>
      <c r="H48" s="3" t="s">
        <v>172</v>
      </c>
      <c r="I48" s="3" t="s">
        <v>172</v>
      </c>
      <c r="J48" s="3">
        <v>2</v>
      </c>
      <c r="K48" s="2"/>
      <c r="L48" s="3" t="s">
        <v>40</v>
      </c>
      <c r="M48" s="3" t="s">
        <v>83</v>
      </c>
      <c r="N48" s="3" t="s">
        <v>200</v>
      </c>
      <c r="O48" s="91">
        <v>584.6</v>
      </c>
      <c r="P48" s="91">
        <f t="shared" si="6"/>
        <v>701.52</v>
      </c>
      <c r="Q48" s="93">
        <v>526.14</v>
      </c>
      <c r="R48" s="93">
        <v>175.38</v>
      </c>
      <c r="S48" s="90">
        <v>0</v>
      </c>
      <c r="T48" s="90">
        <v>0</v>
      </c>
      <c r="U48" s="3" t="s">
        <v>71</v>
      </c>
      <c r="V48" s="3" t="s">
        <v>286</v>
      </c>
      <c r="W48" s="18" t="s">
        <v>41</v>
      </c>
      <c r="X48" s="4">
        <v>44620</v>
      </c>
      <c r="Y48" s="4">
        <v>44651</v>
      </c>
      <c r="Z48" s="18"/>
      <c r="AA48" s="18"/>
      <c r="AB48" s="7"/>
      <c r="AC48" s="7"/>
      <c r="AD48" s="3" t="str">
        <f>G48</f>
        <v xml:space="preserve">Поставка дезинфицирующих средств  </v>
      </c>
      <c r="AE48" s="3" t="s">
        <v>43</v>
      </c>
      <c r="AF48" s="3">
        <v>880</v>
      </c>
      <c r="AG48" s="3" t="s">
        <v>72</v>
      </c>
      <c r="AH48" s="18">
        <v>1</v>
      </c>
      <c r="AI48" s="6">
        <v>27000000000</v>
      </c>
      <c r="AJ48" s="3" t="s">
        <v>42</v>
      </c>
      <c r="AK48" s="4">
        <v>44652</v>
      </c>
      <c r="AL48" s="4">
        <v>44652</v>
      </c>
      <c r="AM48" s="4">
        <v>45016</v>
      </c>
      <c r="AN48" s="6" t="s">
        <v>73</v>
      </c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31"/>
      <c r="AZ48" s="31"/>
    </row>
    <row r="49" spans="1:52" ht="62.25" customHeight="1" x14ac:dyDescent="0.2">
      <c r="A49" s="3">
        <v>7</v>
      </c>
      <c r="B49" s="3">
        <v>44</v>
      </c>
      <c r="C49" s="3" t="s">
        <v>52</v>
      </c>
      <c r="D49" s="3" t="s">
        <v>171</v>
      </c>
      <c r="E49" s="23" t="s">
        <v>135</v>
      </c>
      <c r="F49" s="2">
        <v>1</v>
      </c>
      <c r="G49" s="70" t="s">
        <v>173</v>
      </c>
      <c r="H49" s="3" t="s">
        <v>174</v>
      </c>
      <c r="I49" s="3" t="s">
        <v>175</v>
      </c>
      <c r="J49" s="3">
        <v>2</v>
      </c>
      <c r="K49" s="2"/>
      <c r="L49" s="3" t="s">
        <v>40</v>
      </c>
      <c r="M49" s="3" t="s">
        <v>83</v>
      </c>
      <c r="N49" s="3" t="s">
        <v>200</v>
      </c>
      <c r="O49" s="91">
        <v>128.69999999999999</v>
      </c>
      <c r="P49" s="91">
        <f t="shared" si="6"/>
        <v>154.43999999999997</v>
      </c>
      <c r="Q49" s="93">
        <f>P49</f>
        <v>154.43999999999997</v>
      </c>
      <c r="R49" s="93">
        <v>0</v>
      </c>
      <c r="S49" s="90">
        <v>0</v>
      </c>
      <c r="T49" s="90">
        <v>0</v>
      </c>
      <c r="U49" s="3" t="s">
        <v>89</v>
      </c>
      <c r="V49" s="12" t="s">
        <v>52</v>
      </c>
      <c r="W49" s="18" t="s">
        <v>90</v>
      </c>
      <c r="X49" s="4">
        <v>44651</v>
      </c>
      <c r="Y49" s="4">
        <v>44681</v>
      </c>
      <c r="Z49" s="18"/>
      <c r="AA49" s="18"/>
      <c r="AB49" s="7"/>
      <c r="AC49" s="7"/>
      <c r="AD49" s="3" t="s">
        <v>169</v>
      </c>
      <c r="AE49" s="3" t="s">
        <v>43</v>
      </c>
      <c r="AF49" s="3">
        <v>880</v>
      </c>
      <c r="AG49" s="3" t="s">
        <v>72</v>
      </c>
      <c r="AH49" s="18">
        <v>1</v>
      </c>
      <c r="AI49" s="6">
        <v>27000000000</v>
      </c>
      <c r="AJ49" s="3" t="s">
        <v>42</v>
      </c>
      <c r="AK49" s="4">
        <v>44682</v>
      </c>
      <c r="AL49" s="4">
        <v>44682</v>
      </c>
      <c r="AM49" s="4">
        <v>44895</v>
      </c>
      <c r="AN49" s="6">
        <v>2022</v>
      </c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31"/>
      <c r="AZ49" s="31"/>
    </row>
    <row r="50" spans="1:52" ht="36.75" customHeight="1" x14ac:dyDescent="0.2">
      <c r="A50" s="2">
        <v>7</v>
      </c>
      <c r="B50" s="3">
        <v>45</v>
      </c>
      <c r="C50" s="2" t="s">
        <v>52</v>
      </c>
      <c r="D50" s="3" t="s">
        <v>171</v>
      </c>
      <c r="E50" s="3" t="s">
        <v>135</v>
      </c>
      <c r="F50" s="2">
        <v>1</v>
      </c>
      <c r="G50" s="70" t="s">
        <v>176</v>
      </c>
      <c r="H50" s="11" t="s">
        <v>177</v>
      </c>
      <c r="I50" s="3" t="s">
        <v>175</v>
      </c>
      <c r="J50" s="3">
        <v>2</v>
      </c>
      <c r="K50" s="2"/>
      <c r="L50" s="3" t="s">
        <v>40</v>
      </c>
      <c r="M50" s="3" t="s">
        <v>83</v>
      </c>
      <c r="N50" s="3" t="s">
        <v>200</v>
      </c>
      <c r="O50" s="90">
        <v>190.2</v>
      </c>
      <c r="P50" s="87">
        <f t="shared" si="6"/>
        <v>228.23999999999998</v>
      </c>
      <c r="Q50" s="93">
        <f>P50</f>
        <v>228.23999999999998</v>
      </c>
      <c r="R50" s="93">
        <v>0</v>
      </c>
      <c r="S50" s="90">
        <v>0</v>
      </c>
      <c r="T50" s="90">
        <v>0</v>
      </c>
      <c r="U50" s="12" t="s">
        <v>89</v>
      </c>
      <c r="V50" s="12" t="s">
        <v>52</v>
      </c>
      <c r="W50" s="3" t="s">
        <v>90</v>
      </c>
      <c r="X50" s="4">
        <v>44772</v>
      </c>
      <c r="Y50" s="4">
        <v>44804</v>
      </c>
      <c r="Z50" s="18"/>
      <c r="AA50" s="18"/>
      <c r="AB50" s="7"/>
      <c r="AC50" s="7"/>
      <c r="AD50" s="3" t="s">
        <v>169</v>
      </c>
      <c r="AE50" s="3" t="s">
        <v>43</v>
      </c>
      <c r="AF50" s="3">
        <v>880</v>
      </c>
      <c r="AG50" s="3" t="s">
        <v>72</v>
      </c>
      <c r="AH50" s="18">
        <v>1</v>
      </c>
      <c r="AI50" s="6">
        <v>27000000000</v>
      </c>
      <c r="AJ50" s="3" t="s">
        <v>42</v>
      </c>
      <c r="AK50" s="4">
        <v>44805</v>
      </c>
      <c r="AL50" s="4">
        <v>44805</v>
      </c>
      <c r="AM50" s="13">
        <v>44895</v>
      </c>
      <c r="AN50" s="14">
        <v>2022</v>
      </c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31"/>
      <c r="AZ50" s="31"/>
    </row>
    <row r="51" spans="1:52" ht="82.5" customHeight="1" x14ac:dyDescent="0.2">
      <c r="A51" s="2">
        <v>7</v>
      </c>
      <c r="B51" s="3">
        <v>46</v>
      </c>
      <c r="C51" s="2" t="s">
        <v>52</v>
      </c>
      <c r="D51" s="3" t="s">
        <v>171</v>
      </c>
      <c r="E51" s="3" t="s">
        <v>135</v>
      </c>
      <c r="F51" s="2">
        <v>1</v>
      </c>
      <c r="G51" s="70" t="s">
        <v>178</v>
      </c>
      <c r="H51" s="11" t="s">
        <v>179</v>
      </c>
      <c r="I51" s="11" t="s">
        <v>179</v>
      </c>
      <c r="J51" s="3">
        <v>2</v>
      </c>
      <c r="K51" s="2" t="s">
        <v>190</v>
      </c>
      <c r="L51" s="3" t="s">
        <v>40</v>
      </c>
      <c r="M51" s="3" t="s">
        <v>83</v>
      </c>
      <c r="N51" s="3" t="s">
        <v>200</v>
      </c>
      <c r="O51" s="90">
        <v>2792.64</v>
      </c>
      <c r="P51" s="87">
        <f t="shared" si="6"/>
        <v>3351.1679999999997</v>
      </c>
      <c r="Q51" s="93">
        <v>3071.9</v>
      </c>
      <c r="R51" s="93">
        <f>P51-Q51</f>
        <v>279.26799999999957</v>
      </c>
      <c r="S51" s="90">
        <v>0</v>
      </c>
      <c r="T51" s="90">
        <v>0</v>
      </c>
      <c r="U51" s="12" t="s">
        <v>106</v>
      </c>
      <c r="V51" s="3" t="s">
        <v>52</v>
      </c>
      <c r="W51" s="3" t="s">
        <v>90</v>
      </c>
      <c r="X51" s="4">
        <v>44581</v>
      </c>
      <c r="Y51" s="4">
        <v>44607</v>
      </c>
      <c r="Z51" s="18" t="s">
        <v>181</v>
      </c>
      <c r="AA51" s="18" t="s">
        <v>180</v>
      </c>
      <c r="AB51" s="7">
        <v>3904084539</v>
      </c>
      <c r="AC51" s="7">
        <v>390601001</v>
      </c>
      <c r="AD51" s="3" t="s">
        <v>284</v>
      </c>
      <c r="AE51" s="3" t="s">
        <v>43</v>
      </c>
      <c r="AF51" s="3">
        <v>880</v>
      </c>
      <c r="AG51" s="3" t="s">
        <v>72</v>
      </c>
      <c r="AH51" s="18">
        <v>1</v>
      </c>
      <c r="AI51" s="6">
        <v>27000000000</v>
      </c>
      <c r="AJ51" s="3" t="s">
        <v>42</v>
      </c>
      <c r="AK51" s="4">
        <v>44607</v>
      </c>
      <c r="AL51" s="4">
        <v>44607</v>
      </c>
      <c r="AM51" s="4">
        <v>44971</v>
      </c>
      <c r="AN51" s="6" t="s">
        <v>73</v>
      </c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31"/>
      <c r="AZ51" s="31"/>
    </row>
    <row r="52" spans="1:52" ht="32.25" customHeight="1" x14ac:dyDescent="0.2">
      <c r="A52" s="2">
        <v>7</v>
      </c>
      <c r="B52" s="3">
        <v>47</v>
      </c>
      <c r="C52" s="2" t="s">
        <v>52</v>
      </c>
      <c r="D52" s="2" t="s">
        <v>182</v>
      </c>
      <c r="E52" s="2" t="s">
        <v>152</v>
      </c>
      <c r="F52" s="2">
        <v>1</v>
      </c>
      <c r="G52" s="88" t="s">
        <v>183</v>
      </c>
      <c r="H52" s="24">
        <v>17.2</v>
      </c>
      <c r="I52" s="2" t="s">
        <v>184</v>
      </c>
      <c r="J52" s="2">
        <v>2</v>
      </c>
      <c r="K52" s="2"/>
      <c r="L52" s="2" t="s">
        <v>40</v>
      </c>
      <c r="M52" s="2" t="s">
        <v>83</v>
      </c>
      <c r="N52" s="3" t="s">
        <v>200</v>
      </c>
      <c r="O52" s="87">
        <v>120</v>
      </c>
      <c r="P52" s="87">
        <f t="shared" ref="P52:P58" si="8">O52*1.2</f>
        <v>144</v>
      </c>
      <c r="Q52" s="87">
        <f>P52</f>
        <v>144</v>
      </c>
      <c r="R52" s="87">
        <v>0</v>
      </c>
      <c r="S52" s="87">
        <v>0</v>
      </c>
      <c r="T52" s="87">
        <v>0</v>
      </c>
      <c r="U52" s="18" t="s">
        <v>71</v>
      </c>
      <c r="V52" s="3" t="s">
        <v>286</v>
      </c>
      <c r="W52" s="18" t="s">
        <v>41</v>
      </c>
      <c r="X52" s="21">
        <v>44591</v>
      </c>
      <c r="Y52" s="21">
        <v>44620</v>
      </c>
      <c r="Z52" s="18"/>
      <c r="AA52" s="18"/>
      <c r="AB52" s="18"/>
      <c r="AC52" s="18"/>
      <c r="AD52" s="18" t="s">
        <v>183</v>
      </c>
      <c r="AE52" s="18" t="s">
        <v>186</v>
      </c>
      <c r="AF52" s="18">
        <v>880</v>
      </c>
      <c r="AG52" s="18" t="s">
        <v>187</v>
      </c>
      <c r="AH52" s="18">
        <v>1</v>
      </c>
      <c r="AI52" s="18">
        <v>27000000000</v>
      </c>
      <c r="AJ52" s="18" t="s">
        <v>42</v>
      </c>
      <c r="AK52" s="21">
        <v>44650</v>
      </c>
      <c r="AL52" s="21">
        <v>44650</v>
      </c>
      <c r="AM52" s="21">
        <v>45015</v>
      </c>
      <c r="AN52" s="18" t="s">
        <v>73</v>
      </c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31"/>
      <c r="AZ52" s="31"/>
    </row>
    <row r="53" spans="1:52" ht="39" thickBot="1" x14ac:dyDescent="0.25">
      <c r="A53" s="3">
        <v>7</v>
      </c>
      <c r="B53" s="3">
        <v>48</v>
      </c>
      <c r="C53" s="3" t="s">
        <v>52</v>
      </c>
      <c r="D53" s="3" t="s">
        <v>182</v>
      </c>
      <c r="E53" s="3" t="s">
        <v>135</v>
      </c>
      <c r="F53" s="3">
        <v>1</v>
      </c>
      <c r="G53" s="70" t="s">
        <v>194</v>
      </c>
      <c r="H53" s="9" t="s">
        <v>188</v>
      </c>
      <c r="I53" s="3" t="s">
        <v>189</v>
      </c>
      <c r="J53" s="10">
        <v>1</v>
      </c>
      <c r="K53" s="3" t="s">
        <v>190</v>
      </c>
      <c r="L53" s="3" t="s">
        <v>40</v>
      </c>
      <c r="M53" s="3" t="s">
        <v>83</v>
      </c>
      <c r="N53" s="3" t="s">
        <v>200</v>
      </c>
      <c r="O53" s="90">
        <v>10800.04</v>
      </c>
      <c r="P53" s="90">
        <f t="shared" si="8"/>
        <v>12960.048000000001</v>
      </c>
      <c r="Q53" s="90">
        <f>P53</f>
        <v>12960.048000000001</v>
      </c>
      <c r="R53" s="90">
        <v>0</v>
      </c>
      <c r="S53" s="90">
        <v>0</v>
      </c>
      <c r="T53" s="90">
        <v>0</v>
      </c>
      <c r="U53" s="3" t="s">
        <v>106</v>
      </c>
      <c r="V53" s="12" t="s">
        <v>52</v>
      </c>
      <c r="W53" s="3" t="s">
        <v>90</v>
      </c>
      <c r="X53" s="4">
        <v>44864</v>
      </c>
      <c r="Y53" s="4">
        <v>44864</v>
      </c>
      <c r="Z53" s="3" t="s">
        <v>192</v>
      </c>
      <c r="AA53" s="3" t="s">
        <v>193</v>
      </c>
      <c r="AB53" s="3">
        <v>7724261610</v>
      </c>
      <c r="AC53" s="3">
        <v>390643001</v>
      </c>
      <c r="AD53" s="3" t="s">
        <v>191</v>
      </c>
      <c r="AE53" s="3" t="s">
        <v>186</v>
      </c>
      <c r="AF53" s="3">
        <v>880</v>
      </c>
      <c r="AG53" s="3" t="s">
        <v>187</v>
      </c>
      <c r="AH53" s="3">
        <v>1</v>
      </c>
      <c r="AI53" s="3">
        <v>27000000000</v>
      </c>
      <c r="AJ53" s="3" t="s">
        <v>42</v>
      </c>
      <c r="AK53" s="21">
        <v>44895</v>
      </c>
      <c r="AL53" s="21">
        <v>44895</v>
      </c>
      <c r="AM53" s="86" t="s">
        <v>234</v>
      </c>
      <c r="AN53" s="2" t="s">
        <v>73</v>
      </c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1"/>
      <c r="AZ53" s="31"/>
    </row>
    <row r="54" spans="1:52" s="32" customFormat="1" ht="53.25" customHeight="1" thickBot="1" x14ac:dyDescent="0.3">
      <c r="A54" s="34">
        <v>4</v>
      </c>
      <c r="B54" s="3">
        <v>49</v>
      </c>
      <c r="C54" s="34" t="s">
        <v>52</v>
      </c>
      <c r="D54" s="34" t="s">
        <v>195</v>
      </c>
      <c r="E54" s="34" t="s">
        <v>196</v>
      </c>
      <c r="F54" s="34">
        <v>1</v>
      </c>
      <c r="G54" s="72" t="s">
        <v>256</v>
      </c>
      <c r="H54" s="26" t="s">
        <v>115</v>
      </c>
      <c r="I54" s="26" t="s">
        <v>116</v>
      </c>
      <c r="J54" s="34">
        <v>2</v>
      </c>
      <c r="K54" s="34"/>
      <c r="L54" s="34" t="s">
        <v>40</v>
      </c>
      <c r="M54" s="34" t="s">
        <v>199</v>
      </c>
      <c r="N54" s="3" t="s">
        <v>200</v>
      </c>
      <c r="O54" s="94">
        <v>195</v>
      </c>
      <c r="P54" s="94">
        <f t="shared" si="8"/>
        <v>234</v>
      </c>
      <c r="Q54" s="94">
        <v>234</v>
      </c>
      <c r="R54" s="90">
        <v>0</v>
      </c>
      <c r="S54" s="90">
        <v>0</v>
      </c>
      <c r="T54" s="90">
        <v>0</v>
      </c>
      <c r="U54" s="34" t="s">
        <v>89</v>
      </c>
      <c r="V54" s="34" t="s">
        <v>52</v>
      </c>
      <c r="W54" s="34" t="s">
        <v>90</v>
      </c>
      <c r="X54" s="57">
        <v>44835</v>
      </c>
      <c r="Y54" s="57">
        <v>44866</v>
      </c>
      <c r="Z54" s="34"/>
      <c r="AA54" s="34"/>
      <c r="AB54" s="34"/>
      <c r="AC54" s="34"/>
      <c r="AD54" s="58" t="s">
        <v>201</v>
      </c>
      <c r="AE54" s="34" t="s">
        <v>202</v>
      </c>
      <c r="AF54" s="34">
        <v>876</v>
      </c>
      <c r="AG54" s="3" t="s">
        <v>187</v>
      </c>
      <c r="AH54" s="3">
        <v>1</v>
      </c>
      <c r="AI54" s="59">
        <v>27000000000</v>
      </c>
      <c r="AJ54" s="34" t="s">
        <v>42</v>
      </c>
      <c r="AK54" s="57">
        <v>44866</v>
      </c>
      <c r="AL54" s="57">
        <v>44895</v>
      </c>
      <c r="AM54" s="57">
        <v>44895</v>
      </c>
      <c r="AN54" s="34">
        <v>2022</v>
      </c>
      <c r="AO54" s="34" t="s">
        <v>203</v>
      </c>
      <c r="AP54" s="34"/>
      <c r="AQ54" s="34"/>
      <c r="AR54" s="34"/>
      <c r="AS54" s="57"/>
      <c r="AT54" s="60"/>
      <c r="AU54" s="61"/>
      <c r="AV54" s="34"/>
      <c r="AW54" s="34"/>
      <c r="AX54" s="34"/>
      <c r="AY54" s="34"/>
      <c r="AZ54" s="34"/>
    </row>
    <row r="55" spans="1:52" s="32" customFormat="1" ht="87" customHeight="1" thickBot="1" x14ac:dyDescent="0.3">
      <c r="A55" s="34">
        <v>4</v>
      </c>
      <c r="B55" s="3">
        <v>50</v>
      </c>
      <c r="C55" s="34" t="s">
        <v>52</v>
      </c>
      <c r="D55" s="34" t="s">
        <v>195</v>
      </c>
      <c r="E55" s="34" t="s">
        <v>196</v>
      </c>
      <c r="F55" s="34">
        <v>1</v>
      </c>
      <c r="G55" s="72" t="s">
        <v>257</v>
      </c>
      <c r="H55" s="26" t="s">
        <v>115</v>
      </c>
      <c r="I55" s="26" t="s">
        <v>116</v>
      </c>
      <c r="J55" s="34">
        <v>2</v>
      </c>
      <c r="K55" s="34"/>
      <c r="L55" s="34" t="s">
        <v>40</v>
      </c>
      <c r="M55" s="34" t="s">
        <v>199</v>
      </c>
      <c r="N55" s="3" t="s">
        <v>200</v>
      </c>
      <c r="O55" s="94">
        <v>147</v>
      </c>
      <c r="P55" s="94">
        <f t="shared" si="8"/>
        <v>176.4</v>
      </c>
      <c r="Q55" s="94">
        <v>176.4</v>
      </c>
      <c r="R55" s="90">
        <v>0</v>
      </c>
      <c r="S55" s="90">
        <v>0</v>
      </c>
      <c r="T55" s="90">
        <v>0</v>
      </c>
      <c r="U55" s="34" t="s">
        <v>106</v>
      </c>
      <c r="V55" s="34" t="s">
        <v>52</v>
      </c>
      <c r="W55" s="34" t="s">
        <v>90</v>
      </c>
      <c r="X55" s="57">
        <v>44774</v>
      </c>
      <c r="Y55" s="57">
        <v>44803</v>
      </c>
      <c r="Z55" s="34" t="s">
        <v>132</v>
      </c>
      <c r="AA55" s="34" t="s">
        <v>278</v>
      </c>
      <c r="AB55" s="23">
        <v>7841456820</v>
      </c>
      <c r="AC55" s="23">
        <v>781401001</v>
      </c>
      <c r="AD55" s="58" t="s">
        <v>201</v>
      </c>
      <c r="AE55" s="34" t="s">
        <v>202</v>
      </c>
      <c r="AF55" s="34">
        <v>876</v>
      </c>
      <c r="AG55" s="3" t="s">
        <v>187</v>
      </c>
      <c r="AH55" s="3">
        <v>1</v>
      </c>
      <c r="AI55" s="59">
        <v>27000000000</v>
      </c>
      <c r="AJ55" s="34" t="s">
        <v>42</v>
      </c>
      <c r="AK55" s="57">
        <v>44803</v>
      </c>
      <c r="AL55" s="57" t="s">
        <v>204</v>
      </c>
      <c r="AM55" s="57" t="s">
        <v>204</v>
      </c>
      <c r="AN55" s="34">
        <v>2022</v>
      </c>
      <c r="AO55" s="34"/>
      <c r="AP55" s="34"/>
      <c r="AQ55" s="34"/>
      <c r="AR55" s="34"/>
      <c r="AS55" s="57"/>
      <c r="AT55" s="60"/>
      <c r="AU55" s="61"/>
      <c r="AV55" s="34"/>
      <c r="AW55" s="34"/>
      <c r="AX55" s="34"/>
      <c r="AY55" s="34"/>
      <c r="AZ55" s="34"/>
    </row>
    <row r="56" spans="1:52" s="32" customFormat="1" ht="68.25" customHeight="1" x14ac:dyDescent="0.25">
      <c r="A56" s="34">
        <v>4</v>
      </c>
      <c r="B56" s="3">
        <v>51</v>
      </c>
      <c r="C56" s="34" t="s">
        <v>52</v>
      </c>
      <c r="D56" s="34" t="s">
        <v>195</v>
      </c>
      <c r="E56" s="34" t="s">
        <v>196</v>
      </c>
      <c r="F56" s="34">
        <v>1</v>
      </c>
      <c r="G56" s="72" t="s">
        <v>275</v>
      </c>
      <c r="H56" s="26" t="s">
        <v>115</v>
      </c>
      <c r="I56" s="26" t="s">
        <v>116</v>
      </c>
      <c r="J56" s="34">
        <v>2</v>
      </c>
      <c r="K56" s="34"/>
      <c r="L56" s="34" t="s">
        <v>40</v>
      </c>
      <c r="M56" s="34" t="s">
        <v>199</v>
      </c>
      <c r="N56" s="3" t="s">
        <v>200</v>
      </c>
      <c r="O56" s="94">
        <v>171</v>
      </c>
      <c r="P56" s="94">
        <f t="shared" si="8"/>
        <v>205.2</v>
      </c>
      <c r="Q56" s="94">
        <v>205.2</v>
      </c>
      <c r="R56" s="90">
        <v>0</v>
      </c>
      <c r="S56" s="90">
        <v>0</v>
      </c>
      <c r="T56" s="90">
        <v>0</v>
      </c>
      <c r="U56" s="34" t="s">
        <v>89</v>
      </c>
      <c r="V56" s="34" t="s">
        <v>52</v>
      </c>
      <c r="W56" s="34" t="s">
        <v>90</v>
      </c>
      <c r="X56" s="57">
        <v>44681</v>
      </c>
      <c r="Y56" s="57">
        <v>44711</v>
      </c>
      <c r="Z56" s="34"/>
      <c r="AA56" s="34"/>
      <c r="AB56" s="62"/>
      <c r="AC56" s="34"/>
      <c r="AD56" s="63" t="str">
        <f>G56</f>
        <v xml:space="preserve">Поставка сертификата активации сервиса совместной технической поддержки ПО </v>
      </c>
      <c r="AE56" s="34" t="s">
        <v>202</v>
      </c>
      <c r="AF56" s="34">
        <v>876</v>
      </c>
      <c r="AG56" s="3" t="s">
        <v>187</v>
      </c>
      <c r="AH56" s="3">
        <v>1</v>
      </c>
      <c r="AI56" s="64">
        <v>27000000000</v>
      </c>
      <c r="AJ56" s="34" t="s">
        <v>42</v>
      </c>
      <c r="AK56" s="57">
        <v>44682</v>
      </c>
      <c r="AL56" s="57">
        <v>44742</v>
      </c>
      <c r="AM56" s="57">
        <v>44742</v>
      </c>
      <c r="AN56" s="34">
        <v>2022</v>
      </c>
      <c r="AO56" s="34"/>
      <c r="AP56" s="34"/>
      <c r="AQ56" s="34"/>
      <c r="AR56" s="34"/>
      <c r="AS56" s="57"/>
      <c r="AT56" s="60"/>
      <c r="AU56" s="61"/>
      <c r="AV56" s="34"/>
      <c r="AW56" s="34"/>
      <c r="AX56" s="34"/>
      <c r="AY56" s="34"/>
      <c r="AZ56" s="34"/>
    </row>
    <row r="57" spans="1:52" s="32" customFormat="1" ht="53.25" customHeight="1" thickBot="1" x14ac:dyDescent="0.3">
      <c r="A57" s="34">
        <v>4</v>
      </c>
      <c r="B57" s="3">
        <v>52</v>
      </c>
      <c r="C57" s="34" t="s">
        <v>52</v>
      </c>
      <c r="D57" s="34" t="s">
        <v>195</v>
      </c>
      <c r="E57" s="34" t="s">
        <v>196</v>
      </c>
      <c r="F57" s="34">
        <v>1</v>
      </c>
      <c r="G57" s="72" t="s">
        <v>273</v>
      </c>
      <c r="H57" s="26" t="s">
        <v>197</v>
      </c>
      <c r="I57" s="26" t="s">
        <v>198</v>
      </c>
      <c r="J57" s="34">
        <v>2</v>
      </c>
      <c r="K57" s="34"/>
      <c r="L57" s="34" t="s">
        <v>40</v>
      </c>
      <c r="M57" s="34" t="s">
        <v>199</v>
      </c>
      <c r="N57" s="3" t="s">
        <v>200</v>
      </c>
      <c r="O57" s="94">
        <v>450</v>
      </c>
      <c r="P57" s="94">
        <f t="shared" si="8"/>
        <v>540</v>
      </c>
      <c r="Q57" s="94">
        <v>540</v>
      </c>
      <c r="R57" s="90">
        <v>0</v>
      </c>
      <c r="S57" s="90">
        <v>0</v>
      </c>
      <c r="T57" s="90">
        <v>0</v>
      </c>
      <c r="U57" s="34" t="s">
        <v>71</v>
      </c>
      <c r="V57" s="3" t="s">
        <v>286</v>
      </c>
      <c r="W57" s="34" t="s">
        <v>41</v>
      </c>
      <c r="X57" s="57">
        <v>44650</v>
      </c>
      <c r="Y57" s="57">
        <v>44681</v>
      </c>
      <c r="Z57" s="34"/>
      <c r="AA57" s="34"/>
      <c r="AB57" s="34"/>
      <c r="AC57" s="34"/>
      <c r="AD57" s="63" t="str">
        <f>G57</f>
        <v>Передача права на использование ПО ViPNet Client for Windows 4.х (КС2)</v>
      </c>
      <c r="AE57" s="34" t="s">
        <v>202</v>
      </c>
      <c r="AF57" s="34">
        <v>796</v>
      </c>
      <c r="AG57" s="3" t="s">
        <v>187</v>
      </c>
      <c r="AH57" s="3">
        <v>1</v>
      </c>
      <c r="AI57" s="64">
        <v>27000000000</v>
      </c>
      <c r="AJ57" s="34" t="s">
        <v>42</v>
      </c>
      <c r="AK57" s="57">
        <v>44652</v>
      </c>
      <c r="AL57" s="57">
        <v>44712</v>
      </c>
      <c r="AM57" s="57">
        <v>44712</v>
      </c>
      <c r="AN57" s="34">
        <v>2022</v>
      </c>
      <c r="AO57" s="34"/>
      <c r="AP57" s="34"/>
      <c r="AQ57" s="34"/>
      <c r="AR57" s="34"/>
      <c r="AS57" s="57"/>
      <c r="AT57" s="60"/>
      <c r="AU57" s="61"/>
      <c r="AV57" s="34"/>
      <c r="AW57" s="34"/>
      <c r="AX57" s="34"/>
      <c r="AY57" s="34"/>
      <c r="AZ57" s="34"/>
    </row>
    <row r="58" spans="1:52" s="32" customFormat="1" ht="55.5" customHeight="1" thickBot="1" x14ac:dyDescent="0.3">
      <c r="A58" s="34">
        <v>4</v>
      </c>
      <c r="B58" s="3">
        <v>53</v>
      </c>
      <c r="C58" s="34" t="s">
        <v>52</v>
      </c>
      <c r="D58" s="34" t="s">
        <v>195</v>
      </c>
      <c r="E58" s="34" t="s">
        <v>196</v>
      </c>
      <c r="F58" s="34">
        <v>1</v>
      </c>
      <c r="G58" s="72" t="s">
        <v>274</v>
      </c>
      <c r="H58" s="26" t="s">
        <v>115</v>
      </c>
      <c r="I58" s="26" t="s">
        <v>116</v>
      </c>
      <c r="J58" s="34">
        <v>2</v>
      </c>
      <c r="K58" s="34"/>
      <c r="L58" s="34" t="s">
        <v>40</v>
      </c>
      <c r="M58" s="34" t="s">
        <v>199</v>
      </c>
      <c r="N58" s="3" t="s">
        <v>200</v>
      </c>
      <c r="O58" s="94">
        <v>405</v>
      </c>
      <c r="P58" s="94">
        <f t="shared" si="8"/>
        <v>486</v>
      </c>
      <c r="Q58" s="94">
        <v>486</v>
      </c>
      <c r="R58" s="90">
        <v>0</v>
      </c>
      <c r="S58" s="90">
        <v>0</v>
      </c>
      <c r="T58" s="90">
        <v>0</v>
      </c>
      <c r="U58" s="34" t="s">
        <v>71</v>
      </c>
      <c r="V58" s="3" t="s">
        <v>286</v>
      </c>
      <c r="W58" s="34" t="s">
        <v>41</v>
      </c>
      <c r="X58" s="57">
        <v>44742</v>
      </c>
      <c r="Y58" s="57">
        <v>44772</v>
      </c>
      <c r="Z58" s="34"/>
      <c r="AA58" s="34"/>
      <c r="AB58" s="34"/>
      <c r="AC58" s="34"/>
      <c r="AD58" s="65" t="str">
        <f>G58</f>
        <v>Передача прав на использование ПО для ЭВМ Indeed Access Manager</v>
      </c>
      <c r="AE58" s="34" t="s">
        <v>202</v>
      </c>
      <c r="AF58" s="34">
        <v>876</v>
      </c>
      <c r="AG58" s="3" t="s">
        <v>187</v>
      </c>
      <c r="AH58" s="3">
        <v>1</v>
      </c>
      <c r="AI58" s="64">
        <v>27000000000</v>
      </c>
      <c r="AJ58" s="34" t="s">
        <v>42</v>
      </c>
      <c r="AK58" s="57">
        <v>44743</v>
      </c>
      <c r="AL58" s="57">
        <v>44804</v>
      </c>
      <c r="AM58" s="57">
        <v>44804</v>
      </c>
      <c r="AN58" s="34">
        <v>2022</v>
      </c>
      <c r="AO58" s="34"/>
      <c r="AP58" s="34"/>
      <c r="AQ58" s="34"/>
      <c r="AR58" s="34"/>
      <c r="AS58" s="57"/>
      <c r="AT58" s="60"/>
      <c r="AU58" s="61"/>
      <c r="AV58" s="34"/>
      <c r="AW58" s="34"/>
      <c r="AX58" s="34"/>
      <c r="AY58" s="34"/>
      <c r="AZ58" s="34"/>
    </row>
    <row r="59" spans="1:52" s="33" customFormat="1" ht="51" x14ac:dyDescent="0.25">
      <c r="A59" s="34">
        <v>7</v>
      </c>
      <c r="B59" s="26">
        <v>54</v>
      </c>
      <c r="C59" s="34" t="s">
        <v>52</v>
      </c>
      <c r="D59" s="34" t="s">
        <v>206</v>
      </c>
      <c r="E59" s="34" t="s">
        <v>152</v>
      </c>
      <c r="F59" s="34">
        <v>1</v>
      </c>
      <c r="G59" s="73" t="s">
        <v>250</v>
      </c>
      <c r="H59" s="26" t="s">
        <v>207</v>
      </c>
      <c r="I59" s="66" t="s">
        <v>208</v>
      </c>
      <c r="J59" s="34">
        <v>2</v>
      </c>
      <c r="K59" s="34"/>
      <c r="L59" s="34" t="s">
        <v>185</v>
      </c>
      <c r="M59" s="34" t="s">
        <v>199</v>
      </c>
      <c r="N59" s="3" t="s">
        <v>200</v>
      </c>
      <c r="O59" s="94">
        <v>715</v>
      </c>
      <c r="P59" s="94">
        <v>858</v>
      </c>
      <c r="Q59" s="94">
        <v>858</v>
      </c>
      <c r="R59" s="94">
        <v>0</v>
      </c>
      <c r="S59" s="94">
        <v>0</v>
      </c>
      <c r="T59" s="94">
        <v>0</v>
      </c>
      <c r="U59" s="34" t="s">
        <v>71</v>
      </c>
      <c r="V59" s="3" t="s">
        <v>286</v>
      </c>
      <c r="W59" s="34" t="s">
        <v>41</v>
      </c>
      <c r="X59" s="57">
        <v>44681</v>
      </c>
      <c r="Y59" s="57">
        <v>44712</v>
      </c>
      <c r="Z59" s="67"/>
      <c r="AA59" s="68"/>
      <c r="AB59" s="34"/>
      <c r="AC59" s="34"/>
      <c r="AD59" s="34" t="s">
        <v>209</v>
      </c>
      <c r="AE59" s="34" t="s">
        <v>202</v>
      </c>
      <c r="AF59" s="34">
        <v>839</v>
      </c>
      <c r="AG59" s="34" t="s">
        <v>210</v>
      </c>
      <c r="AH59" s="34">
        <v>220</v>
      </c>
      <c r="AI59" s="64">
        <v>27000000000</v>
      </c>
      <c r="AJ59" s="34" t="s">
        <v>42</v>
      </c>
      <c r="AK59" s="57">
        <v>44711</v>
      </c>
      <c r="AL59" s="57">
        <v>44772</v>
      </c>
      <c r="AM59" s="57">
        <v>44926</v>
      </c>
      <c r="AN59" s="34">
        <v>2022</v>
      </c>
      <c r="AO59" s="67"/>
      <c r="AP59" s="34"/>
      <c r="AQ59" s="34"/>
      <c r="AR59" s="34"/>
      <c r="AS59" s="57"/>
      <c r="AT59" s="60"/>
      <c r="AU59" s="61"/>
      <c r="AV59" s="34"/>
      <c r="AW59" s="34"/>
      <c r="AX59" s="34"/>
      <c r="AY59" s="34"/>
      <c r="AZ59" s="34"/>
    </row>
    <row r="60" spans="1:52" ht="63.75" x14ac:dyDescent="0.2">
      <c r="A60" s="3">
        <v>7</v>
      </c>
      <c r="B60" s="3">
        <v>55</v>
      </c>
      <c r="C60" s="3" t="s">
        <v>52</v>
      </c>
      <c r="D60" s="3" t="s">
        <v>211</v>
      </c>
      <c r="E60" s="3" t="s">
        <v>152</v>
      </c>
      <c r="F60" s="3">
        <v>1</v>
      </c>
      <c r="G60" s="70" t="s">
        <v>212</v>
      </c>
      <c r="H60" s="9" t="s">
        <v>213</v>
      </c>
      <c r="I60" s="9" t="s">
        <v>213</v>
      </c>
      <c r="J60" s="10">
        <v>1</v>
      </c>
      <c r="K60" s="3"/>
      <c r="L60" s="3" t="s">
        <v>40</v>
      </c>
      <c r="M60" s="3" t="s">
        <v>83</v>
      </c>
      <c r="N60" s="3" t="s">
        <v>200</v>
      </c>
      <c r="O60" s="90">
        <v>3767.2</v>
      </c>
      <c r="P60" s="90">
        <f>O60*1.2</f>
        <v>4520.6399999999994</v>
      </c>
      <c r="Q60" s="90">
        <f>P60</f>
        <v>4520.6399999999994</v>
      </c>
      <c r="R60" s="90">
        <v>0</v>
      </c>
      <c r="S60" s="90">
        <v>0</v>
      </c>
      <c r="T60" s="90">
        <v>0</v>
      </c>
      <c r="U60" s="3" t="s">
        <v>84</v>
      </c>
      <c r="V60" s="3" t="s">
        <v>286</v>
      </c>
      <c r="W60" s="3" t="s">
        <v>41</v>
      </c>
      <c r="X60" s="4">
        <v>44834</v>
      </c>
      <c r="Y60" s="4">
        <v>44864</v>
      </c>
      <c r="Z60" s="3"/>
      <c r="AA60" s="3"/>
      <c r="AB60" s="3"/>
      <c r="AC60" s="3"/>
      <c r="AD60" s="3" t="s">
        <v>212</v>
      </c>
      <c r="AE60" s="3" t="s">
        <v>43</v>
      </c>
      <c r="AF60" s="3">
        <v>880</v>
      </c>
      <c r="AG60" s="3" t="s">
        <v>72</v>
      </c>
      <c r="AH60" s="3">
        <v>1</v>
      </c>
      <c r="AI60" s="3">
        <v>27000000000</v>
      </c>
      <c r="AJ60" s="3" t="s">
        <v>42</v>
      </c>
      <c r="AK60" s="4">
        <v>44864</v>
      </c>
      <c r="AL60" s="4">
        <v>45231</v>
      </c>
      <c r="AM60" s="4">
        <v>45230</v>
      </c>
      <c r="AN60" s="6">
        <v>2023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0"/>
      <c r="AZ60" s="31"/>
    </row>
    <row r="61" spans="1:52" ht="51" x14ac:dyDescent="0.2">
      <c r="A61" s="3">
        <v>7</v>
      </c>
      <c r="B61" s="3">
        <v>56</v>
      </c>
      <c r="C61" s="3" t="s">
        <v>52</v>
      </c>
      <c r="D61" s="3" t="s">
        <v>211</v>
      </c>
      <c r="E61" s="3" t="s">
        <v>135</v>
      </c>
      <c r="F61" s="3">
        <v>1</v>
      </c>
      <c r="G61" s="70" t="s">
        <v>258</v>
      </c>
      <c r="H61" s="11" t="s">
        <v>215</v>
      </c>
      <c r="I61" s="3" t="s">
        <v>215</v>
      </c>
      <c r="J61" s="10">
        <v>2</v>
      </c>
      <c r="K61" s="3"/>
      <c r="L61" s="3" t="s">
        <v>40</v>
      </c>
      <c r="M61" s="3" t="s">
        <v>83</v>
      </c>
      <c r="N61" s="3" t="s">
        <v>200</v>
      </c>
      <c r="O61" s="90">
        <v>1880.96</v>
      </c>
      <c r="P61" s="90">
        <f>O61*1.2</f>
        <v>2257.152</v>
      </c>
      <c r="Q61" s="90">
        <f>P61</f>
        <v>2257.152</v>
      </c>
      <c r="R61" s="90">
        <v>0</v>
      </c>
      <c r="S61" s="90">
        <v>0</v>
      </c>
      <c r="T61" s="90">
        <v>0</v>
      </c>
      <c r="U61" s="3" t="s">
        <v>84</v>
      </c>
      <c r="V61" s="3" t="s">
        <v>286</v>
      </c>
      <c r="W61" s="3" t="s">
        <v>41</v>
      </c>
      <c r="X61" s="4">
        <v>44591</v>
      </c>
      <c r="Y61" s="4">
        <v>44620</v>
      </c>
      <c r="Z61" s="3"/>
      <c r="AA61" s="3"/>
      <c r="AB61" s="3"/>
      <c r="AC61" s="3"/>
      <c r="AD61" s="3" t="s">
        <v>214</v>
      </c>
      <c r="AE61" s="3" t="s">
        <v>43</v>
      </c>
      <c r="AF61" s="3">
        <v>880</v>
      </c>
      <c r="AG61" s="3" t="s">
        <v>72</v>
      </c>
      <c r="AH61" s="3">
        <v>1</v>
      </c>
      <c r="AI61" s="3">
        <v>27000000001</v>
      </c>
      <c r="AJ61" s="3" t="s">
        <v>42</v>
      </c>
      <c r="AK61" s="4">
        <v>44620</v>
      </c>
      <c r="AL61" s="4">
        <v>44621</v>
      </c>
      <c r="AM61" s="4">
        <v>44985</v>
      </c>
      <c r="AN61" s="6" t="s">
        <v>73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0"/>
      <c r="AZ61" s="31"/>
    </row>
    <row r="62" spans="1:52" ht="99" customHeight="1" x14ac:dyDescent="0.2">
      <c r="A62" s="3">
        <v>7</v>
      </c>
      <c r="B62" s="26">
        <v>57</v>
      </c>
      <c r="C62" s="3" t="s">
        <v>52</v>
      </c>
      <c r="D62" s="3" t="s">
        <v>211</v>
      </c>
      <c r="E62" s="3" t="s">
        <v>216</v>
      </c>
      <c r="F62" s="3">
        <v>1</v>
      </c>
      <c r="G62" s="70" t="s">
        <v>217</v>
      </c>
      <c r="H62" s="11" t="s">
        <v>218</v>
      </c>
      <c r="I62" s="3" t="s">
        <v>218</v>
      </c>
      <c r="J62" s="10">
        <v>1</v>
      </c>
      <c r="K62" s="3" t="s">
        <v>44</v>
      </c>
      <c r="L62" s="3" t="s">
        <v>40</v>
      </c>
      <c r="M62" s="12" t="s">
        <v>83</v>
      </c>
      <c r="N62" s="3" t="s">
        <v>262</v>
      </c>
      <c r="O62" s="90">
        <v>90.156700000000001</v>
      </c>
      <c r="P62" s="90">
        <f>O62</f>
        <v>90.156700000000001</v>
      </c>
      <c r="Q62" s="90">
        <f>P62</f>
        <v>90.156700000000001</v>
      </c>
      <c r="R62" s="90">
        <v>0</v>
      </c>
      <c r="S62" s="90">
        <v>0</v>
      </c>
      <c r="T62" s="90">
        <v>0</v>
      </c>
      <c r="U62" s="3" t="s">
        <v>89</v>
      </c>
      <c r="V62" s="3" t="s">
        <v>52</v>
      </c>
      <c r="W62" s="2" t="s">
        <v>107</v>
      </c>
      <c r="X62" s="4">
        <v>44864</v>
      </c>
      <c r="Y62" s="4">
        <v>44864</v>
      </c>
      <c r="Z62" s="2"/>
      <c r="AA62" s="3"/>
      <c r="AB62" s="2"/>
      <c r="AC62" s="7"/>
      <c r="AD62" s="3" t="s">
        <v>219</v>
      </c>
      <c r="AE62" s="3" t="s">
        <v>43</v>
      </c>
      <c r="AF62" s="3">
        <v>880</v>
      </c>
      <c r="AG62" s="3" t="s">
        <v>72</v>
      </c>
      <c r="AH62" s="3">
        <v>31</v>
      </c>
      <c r="AI62" s="3">
        <v>27000000007</v>
      </c>
      <c r="AJ62" s="3" t="s">
        <v>42</v>
      </c>
      <c r="AK62" s="4">
        <v>44925</v>
      </c>
      <c r="AL62" s="4">
        <v>44956</v>
      </c>
      <c r="AM62" s="4">
        <v>45321</v>
      </c>
      <c r="AN62" s="10" t="s">
        <v>220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1"/>
    </row>
    <row r="63" spans="1:52" ht="67.5" customHeight="1" x14ac:dyDescent="0.2">
      <c r="A63" s="3">
        <v>7</v>
      </c>
      <c r="B63" s="3">
        <v>58</v>
      </c>
      <c r="C63" s="3" t="s">
        <v>52</v>
      </c>
      <c r="D63" s="3" t="s">
        <v>211</v>
      </c>
      <c r="E63" s="3" t="s">
        <v>216</v>
      </c>
      <c r="F63" s="3">
        <v>1</v>
      </c>
      <c r="G63" s="70" t="s">
        <v>285</v>
      </c>
      <c r="H63" s="11" t="s">
        <v>221</v>
      </c>
      <c r="I63" s="11" t="s">
        <v>221</v>
      </c>
      <c r="J63" s="10">
        <v>1</v>
      </c>
      <c r="K63" s="3" t="s">
        <v>44</v>
      </c>
      <c r="L63" s="3" t="s">
        <v>40</v>
      </c>
      <c r="M63" s="12" t="s">
        <v>83</v>
      </c>
      <c r="N63" s="3" t="s">
        <v>262</v>
      </c>
      <c r="O63" s="90">
        <v>199</v>
      </c>
      <c r="P63" s="90">
        <f>O63</f>
        <v>199</v>
      </c>
      <c r="Q63" s="90">
        <f>P63</f>
        <v>199</v>
      </c>
      <c r="R63" s="90">
        <v>0</v>
      </c>
      <c r="S63" s="90">
        <v>0</v>
      </c>
      <c r="T63" s="90">
        <v>0</v>
      </c>
      <c r="U63" s="3" t="s">
        <v>89</v>
      </c>
      <c r="V63" s="3" t="s">
        <v>52</v>
      </c>
      <c r="W63" s="3" t="s">
        <v>90</v>
      </c>
      <c r="X63" s="4">
        <v>44620</v>
      </c>
      <c r="Y63" s="4">
        <v>44651</v>
      </c>
      <c r="Z63" s="2"/>
      <c r="AA63" s="3"/>
      <c r="AB63" s="7"/>
      <c r="AC63" s="7"/>
      <c r="AD63" s="3" t="s">
        <v>222</v>
      </c>
      <c r="AE63" s="3" t="s">
        <v>43</v>
      </c>
      <c r="AF63" s="3">
        <v>880</v>
      </c>
      <c r="AG63" s="3" t="s">
        <v>72</v>
      </c>
      <c r="AH63" s="3">
        <v>13</v>
      </c>
      <c r="AI63" s="3">
        <v>27000000010</v>
      </c>
      <c r="AJ63" s="3" t="s">
        <v>42</v>
      </c>
      <c r="AK63" s="13">
        <v>44651</v>
      </c>
      <c r="AL63" s="13">
        <v>44651</v>
      </c>
      <c r="AM63" s="4">
        <v>45015</v>
      </c>
      <c r="AN63" s="10" t="s">
        <v>73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0"/>
      <c r="AZ63" s="31"/>
    </row>
    <row r="64" spans="1:52" ht="49.5" customHeight="1" x14ac:dyDescent="0.2">
      <c r="A64" s="34">
        <v>7</v>
      </c>
      <c r="B64" s="26">
        <v>59</v>
      </c>
      <c r="C64" s="3" t="s">
        <v>52</v>
      </c>
      <c r="D64" s="3" t="s">
        <v>134</v>
      </c>
      <c r="E64" s="3" t="s">
        <v>152</v>
      </c>
      <c r="F64" s="3">
        <v>1</v>
      </c>
      <c r="G64" s="70" t="s">
        <v>223</v>
      </c>
      <c r="H64" s="3" t="s">
        <v>224</v>
      </c>
      <c r="I64" s="3" t="s">
        <v>225</v>
      </c>
      <c r="J64" s="3">
        <v>2</v>
      </c>
      <c r="K64" s="35"/>
      <c r="L64" s="3" t="s">
        <v>40</v>
      </c>
      <c r="M64" s="3" t="s">
        <v>96</v>
      </c>
      <c r="N64" s="3" t="s">
        <v>200</v>
      </c>
      <c r="O64" s="90">
        <v>628.75</v>
      </c>
      <c r="P64" s="90">
        <v>754.5</v>
      </c>
      <c r="Q64" s="90">
        <v>754.5</v>
      </c>
      <c r="R64" s="94">
        <v>0</v>
      </c>
      <c r="S64" s="94">
        <v>0</v>
      </c>
      <c r="T64" s="94">
        <v>0</v>
      </c>
      <c r="U64" s="2" t="s">
        <v>71</v>
      </c>
      <c r="V64" s="3" t="s">
        <v>286</v>
      </c>
      <c r="W64" s="3" t="s">
        <v>41</v>
      </c>
      <c r="X64" s="4">
        <v>44681</v>
      </c>
      <c r="Y64" s="4">
        <v>44711</v>
      </c>
      <c r="Z64" s="36"/>
      <c r="AA64" s="37"/>
      <c r="AB64" s="35"/>
      <c r="AC64" s="35"/>
      <c r="AD64" s="3" t="s">
        <v>226</v>
      </c>
      <c r="AE64" s="3" t="s">
        <v>43</v>
      </c>
      <c r="AF64" s="3">
        <v>880</v>
      </c>
      <c r="AG64" s="3" t="s">
        <v>72</v>
      </c>
      <c r="AH64" s="3">
        <v>1</v>
      </c>
      <c r="AI64" s="3">
        <v>27000000000</v>
      </c>
      <c r="AJ64" s="3" t="s">
        <v>42</v>
      </c>
      <c r="AK64" s="4">
        <v>44742</v>
      </c>
      <c r="AL64" s="4">
        <v>44742</v>
      </c>
      <c r="AM64" s="4">
        <v>44803</v>
      </c>
      <c r="AN64" s="34">
        <v>2022</v>
      </c>
      <c r="AO64" s="36"/>
      <c r="AP64" s="35"/>
      <c r="AQ64" s="35"/>
      <c r="AR64" s="35"/>
      <c r="AS64" s="38"/>
      <c r="AT64" s="39"/>
      <c r="AU64" s="40"/>
      <c r="AV64" s="35"/>
      <c r="AW64" s="35"/>
      <c r="AX64" s="35"/>
      <c r="AY64" s="35"/>
      <c r="AZ64" s="35"/>
    </row>
    <row r="65" spans="1:52" ht="68.25" customHeight="1" x14ac:dyDescent="0.2">
      <c r="A65" s="34">
        <v>7</v>
      </c>
      <c r="B65" s="26">
        <v>60</v>
      </c>
      <c r="C65" s="3" t="s">
        <v>52</v>
      </c>
      <c r="D65" s="3" t="s">
        <v>134</v>
      </c>
      <c r="E65" s="3" t="s">
        <v>152</v>
      </c>
      <c r="F65" s="3">
        <v>1</v>
      </c>
      <c r="G65" s="70" t="s">
        <v>227</v>
      </c>
      <c r="H65" s="3" t="s">
        <v>228</v>
      </c>
      <c r="I65" s="3" t="s">
        <v>229</v>
      </c>
      <c r="J65" s="3">
        <v>2</v>
      </c>
      <c r="K65" s="35"/>
      <c r="L65" s="3" t="s">
        <v>40</v>
      </c>
      <c r="M65" s="3" t="s">
        <v>96</v>
      </c>
      <c r="N65" s="3" t="s">
        <v>200</v>
      </c>
      <c r="O65" s="90">
        <v>110.17</v>
      </c>
      <c r="P65" s="90">
        <v>132.19999999999999</v>
      </c>
      <c r="Q65" s="90">
        <v>132.19999999999999</v>
      </c>
      <c r="R65" s="94">
        <v>0</v>
      </c>
      <c r="S65" s="94">
        <v>0</v>
      </c>
      <c r="T65" s="94">
        <v>0</v>
      </c>
      <c r="U65" s="3" t="s">
        <v>89</v>
      </c>
      <c r="V65" s="3" t="s">
        <v>52</v>
      </c>
      <c r="W65" s="3" t="s">
        <v>90</v>
      </c>
      <c r="X65" s="4">
        <v>44773</v>
      </c>
      <c r="Y65" s="4">
        <v>44773</v>
      </c>
      <c r="Z65" s="36"/>
      <c r="AA65" s="35"/>
      <c r="AB65" s="35"/>
      <c r="AC65" s="35"/>
      <c r="AD65" s="3" t="s">
        <v>227</v>
      </c>
      <c r="AE65" s="3" t="s">
        <v>43</v>
      </c>
      <c r="AF65" s="3">
        <v>880</v>
      </c>
      <c r="AG65" s="3" t="s">
        <v>236</v>
      </c>
      <c r="AH65" s="3">
        <v>1</v>
      </c>
      <c r="AI65" s="3">
        <v>27000000000</v>
      </c>
      <c r="AJ65" s="3" t="s">
        <v>42</v>
      </c>
      <c r="AK65" s="4">
        <v>44773</v>
      </c>
      <c r="AL65" s="4">
        <v>44773</v>
      </c>
      <c r="AM65" s="4">
        <v>44773</v>
      </c>
      <c r="AN65" s="34">
        <v>2022</v>
      </c>
      <c r="AO65" s="36"/>
      <c r="AP65" s="35"/>
      <c r="AQ65" s="35"/>
      <c r="AR65" s="35"/>
      <c r="AS65" s="38"/>
      <c r="AT65" s="39"/>
      <c r="AU65" s="40"/>
      <c r="AV65" s="35"/>
      <c r="AW65" s="35"/>
      <c r="AX65" s="35"/>
      <c r="AY65" s="35"/>
      <c r="AZ65" s="35"/>
    </row>
    <row r="66" spans="1:52" ht="78.75" x14ac:dyDescent="0.2">
      <c r="A66" s="34">
        <v>7</v>
      </c>
      <c r="B66" s="26">
        <v>61</v>
      </c>
      <c r="C66" s="3" t="s">
        <v>52</v>
      </c>
      <c r="D66" s="3" t="s">
        <v>134</v>
      </c>
      <c r="E66" s="3" t="s">
        <v>152</v>
      </c>
      <c r="F66" s="3">
        <v>1</v>
      </c>
      <c r="G66" s="70" t="s">
        <v>230</v>
      </c>
      <c r="H66" s="3" t="s">
        <v>231</v>
      </c>
      <c r="I66" s="3" t="s">
        <v>232</v>
      </c>
      <c r="J66" s="3">
        <v>1</v>
      </c>
      <c r="K66" s="35"/>
      <c r="L66" s="3" t="s">
        <v>40</v>
      </c>
      <c r="M66" s="3" t="s">
        <v>96</v>
      </c>
      <c r="N66" s="3" t="s">
        <v>200</v>
      </c>
      <c r="O66" s="90">
        <v>784.25</v>
      </c>
      <c r="P66" s="90">
        <v>941.1</v>
      </c>
      <c r="Q66" s="90">
        <v>941.1</v>
      </c>
      <c r="R66" s="94">
        <v>0</v>
      </c>
      <c r="S66" s="94">
        <v>0</v>
      </c>
      <c r="T66" s="94">
        <v>0</v>
      </c>
      <c r="U66" s="2" t="s">
        <v>71</v>
      </c>
      <c r="V66" s="3" t="s">
        <v>286</v>
      </c>
      <c r="W66" s="3" t="s">
        <v>41</v>
      </c>
      <c r="X66" s="4">
        <v>44742</v>
      </c>
      <c r="Y66" s="4">
        <v>44773</v>
      </c>
      <c r="Z66" s="36"/>
      <c r="AA66" s="35"/>
      <c r="AB66" s="35"/>
      <c r="AC66" s="35"/>
      <c r="AD66" s="3" t="s">
        <v>233</v>
      </c>
      <c r="AE66" s="3" t="s">
        <v>43</v>
      </c>
      <c r="AF66" s="3">
        <v>880</v>
      </c>
      <c r="AG66" s="3" t="s">
        <v>236</v>
      </c>
      <c r="AH66" s="3">
        <v>1</v>
      </c>
      <c r="AI66" s="3">
        <v>27000000000</v>
      </c>
      <c r="AJ66" s="3" t="s">
        <v>42</v>
      </c>
      <c r="AK66" s="4">
        <v>44804</v>
      </c>
      <c r="AL66" s="4">
        <v>44804</v>
      </c>
      <c r="AM66" s="4">
        <v>45169</v>
      </c>
      <c r="AN66" s="34" t="s">
        <v>73</v>
      </c>
      <c r="AO66" s="36"/>
      <c r="AP66" s="35"/>
      <c r="AQ66" s="35"/>
      <c r="AR66" s="35"/>
      <c r="AS66" s="38"/>
      <c r="AT66" s="39"/>
      <c r="AU66" s="40"/>
      <c r="AV66" s="35"/>
      <c r="AW66" s="35"/>
      <c r="AX66" s="35"/>
      <c r="AY66" s="35"/>
      <c r="AZ66" s="35"/>
    </row>
    <row r="67" spans="1:52" s="43" customFormat="1" ht="38.25" x14ac:dyDescent="0.2">
      <c r="A67" s="2">
        <v>7</v>
      </c>
      <c r="B67" s="2">
        <v>62</v>
      </c>
      <c r="C67" s="3" t="s">
        <v>52</v>
      </c>
      <c r="D67" s="3" t="s">
        <v>237</v>
      </c>
      <c r="E67" s="2" t="s">
        <v>135</v>
      </c>
      <c r="F67" s="2">
        <v>1</v>
      </c>
      <c r="G67" s="88" t="s">
        <v>246</v>
      </c>
      <c r="H67" s="1" t="s">
        <v>238</v>
      </c>
      <c r="I67" s="2" t="s">
        <v>239</v>
      </c>
      <c r="J67" s="2">
        <v>2</v>
      </c>
      <c r="K67" s="2"/>
      <c r="L67" s="3" t="s">
        <v>40</v>
      </c>
      <c r="M67" s="3" t="s">
        <v>138</v>
      </c>
      <c r="N67" s="3" t="s">
        <v>200</v>
      </c>
      <c r="O67" s="87">
        <v>400</v>
      </c>
      <c r="P67" s="87">
        <v>480</v>
      </c>
      <c r="Q67" s="87">
        <v>440</v>
      </c>
      <c r="R67" s="87">
        <v>40</v>
      </c>
      <c r="S67" s="87">
        <v>0</v>
      </c>
      <c r="T67" s="87">
        <v>0</v>
      </c>
      <c r="U67" s="3" t="s">
        <v>89</v>
      </c>
      <c r="V67" s="3" t="s">
        <v>52</v>
      </c>
      <c r="W67" s="3" t="s">
        <v>90</v>
      </c>
      <c r="X67" s="21">
        <v>44592</v>
      </c>
      <c r="Y67" s="21">
        <v>44620</v>
      </c>
      <c r="Z67" s="18"/>
      <c r="AA67" s="18"/>
      <c r="AB67" s="18"/>
      <c r="AC67" s="18"/>
      <c r="AD67" s="18" t="s">
        <v>243</v>
      </c>
      <c r="AE67" s="3" t="s">
        <v>43</v>
      </c>
      <c r="AF67" s="3">
        <v>880</v>
      </c>
      <c r="AG67" s="3" t="s">
        <v>72</v>
      </c>
      <c r="AH67" s="18">
        <v>1</v>
      </c>
      <c r="AI67" s="3">
        <v>27000000000</v>
      </c>
      <c r="AJ67" s="3" t="s">
        <v>42</v>
      </c>
      <c r="AK67" s="5">
        <v>44620</v>
      </c>
      <c r="AL67" s="5">
        <v>44620</v>
      </c>
      <c r="AM67" s="5">
        <v>44985</v>
      </c>
      <c r="AN67" s="1">
        <v>2022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42"/>
      <c r="AZ67" s="42"/>
    </row>
    <row r="68" spans="1:52" s="43" customFormat="1" ht="38.25" x14ac:dyDescent="0.2">
      <c r="A68" s="2">
        <v>7</v>
      </c>
      <c r="B68" s="2">
        <v>63</v>
      </c>
      <c r="C68" s="3" t="s">
        <v>52</v>
      </c>
      <c r="D68" s="3" t="s">
        <v>237</v>
      </c>
      <c r="E68" s="3" t="s">
        <v>135</v>
      </c>
      <c r="F68" s="2">
        <v>1</v>
      </c>
      <c r="G68" s="70" t="s">
        <v>259</v>
      </c>
      <c r="H68" s="23" t="s">
        <v>240</v>
      </c>
      <c r="I68" s="23" t="s">
        <v>240</v>
      </c>
      <c r="J68" s="2">
        <v>2</v>
      </c>
      <c r="K68" s="2"/>
      <c r="L68" s="3" t="s">
        <v>40</v>
      </c>
      <c r="M68" s="3" t="s">
        <v>138</v>
      </c>
      <c r="N68" s="3" t="s">
        <v>200</v>
      </c>
      <c r="O68" s="87">
        <v>220</v>
      </c>
      <c r="P68" s="87">
        <v>264</v>
      </c>
      <c r="Q68" s="87">
        <v>264</v>
      </c>
      <c r="R68" s="87">
        <v>0</v>
      </c>
      <c r="S68" s="87">
        <v>0</v>
      </c>
      <c r="T68" s="87">
        <v>0</v>
      </c>
      <c r="U68" s="3" t="s">
        <v>89</v>
      </c>
      <c r="V68" s="3" t="s">
        <v>52</v>
      </c>
      <c r="W68" s="3" t="s">
        <v>90</v>
      </c>
      <c r="X68" s="21">
        <v>44650</v>
      </c>
      <c r="Y68" s="21">
        <v>44681</v>
      </c>
      <c r="Z68" s="18"/>
      <c r="AA68" s="18"/>
      <c r="AB68" s="18"/>
      <c r="AC68" s="18"/>
      <c r="AD68" s="18" t="s">
        <v>244</v>
      </c>
      <c r="AE68" s="3" t="s">
        <v>43</v>
      </c>
      <c r="AF68" s="3">
        <v>880</v>
      </c>
      <c r="AG68" s="3" t="s">
        <v>72</v>
      </c>
      <c r="AH68" s="18">
        <v>1</v>
      </c>
      <c r="AI68" s="3">
        <v>27000000000</v>
      </c>
      <c r="AJ68" s="3" t="s">
        <v>42</v>
      </c>
      <c r="AK68" s="5">
        <v>44681</v>
      </c>
      <c r="AL68" s="5">
        <v>44681</v>
      </c>
      <c r="AM68" s="5">
        <v>45046</v>
      </c>
      <c r="AN68" s="1">
        <v>2023</v>
      </c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42"/>
      <c r="AZ68" s="42"/>
    </row>
    <row r="69" spans="1:52" s="43" customFormat="1" ht="49.5" customHeight="1" x14ac:dyDescent="0.2">
      <c r="A69" s="3">
        <v>7</v>
      </c>
      <c r="B69" s="3">
        <v>64</v>
      </c>
      <c r="C69" s="3" t="s">
        <v>52</v>
      </c>
      <c r="D69" s="3" t="s">
        <v>237</v>
      </c>
      <c r="E69" s="3" t="s">
        <v>135</v>
      </c>
      <c r="F69" s="3">
        <v>1</v>
      </c>
      <c r="G69" s="88" t="s">
        <v>260</v>
      </c>
      <c r="H69" s="20" t="s">
        <v>241</v>
      </c>
      <c r="I69" s="20" t="s">
        <v>242</v>
      </c>
      <c r="J69" s="10">
        <v>2</v>
      </c>
      <c r="K69" s="3"/>
      <c r="L69" s="3" t="s">
        <v>40</v>
      </c>
      <c r="M69" s="3" t="s">
        <v>138</v>
      </c>
      <c r="N69" s="3" t="s">
        <v>200</v>
      </c>
      <c r="O69" s="90">
        <v>145</v>
      </c>
      <c r="P69" s="90">
        <v>174</v>
      </c>
      <c r="Q69" s="90">
        <v>130</v>
      </c>
      <c r="R69" s="90">
        <v>44</v>
      </c>
      <c r="S69" s="90">
        <v>0</v>
      </c>
      <c r="T69" s="90">
        <v>0</v>
      </c>
      <c r="U69" s="3" t="s">
        <v>89</v>
      </c>
      <c r="V69" s="3" t="s">
        <v>52</v>
      </c>
      <c r="W69" s="3" t="s">
        <v>90</v>
      </c>
      <c r="X69" s="21">
        <v>44834</v>
      </c>
      <c r="Y69" s="21">
        <v>44895</v>
      </c>
      <c r="Z69" s="41"/>
      <c r="AA69" s="3"/>
      <c r="AB69" s="3"/>
      <c r="AC69" s="3"/>
      <c r="AD69" s="3" t="s">
        <v>245</v>
      </c>
      <c r="AE69" s="3" t="s">
        <v>43</v>
      </c>
      <c r="AF69" s="3">
        <v>880</v>
      </c>
      <c r="AG69" s="3" t="s">
        <v>72</v>
      </c>
      <c r="AH69" s="3">
        <v>1</v>
      </c>
      <c r="AI69" s="3">
        <v>27000000000</v>
      </c>
      <c r="AJ69" s="3" t="s">
        <v>42</v>
      </c>
      <c r="AK69" s="21">
        <v>44895</v>
      </c>
      <c r="AL69" s="21">
        <v>44895</v>
      </c>
      <c r="AM69" s="4">
        <v>45260</v>
      </c>
      <c r="AN69" s="3">
        <v>2023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42"/>
      <c r="AZ69" s="42"/>
    </row>
    <row r="70" spans="1:52" s="47" customFormat="1" ht="91.5" customHeight="1" x14ac:dyDescent="0.25">
      <c r="A70" s="2">
        <v>7</v>
      </c>
      <c r="B70" s="3">
        <v>65</v>
      </c>
      <c r="C70" s="3" t="s">
        <v>52</v>
      </c>
      <c r="D70" s="44" t="s">
        <v>264</v>
      </c>
      <c r="E70" s="2" t="s">
        <v>135</v>
      </c>
      <c r="F70" s="3">
        <v>1</v>
      </c>
      <c r="G70" s="74" t="s">
        <v>301</v>
      </c>
      <c r="H70" s="45" t="s">
        <v>265</v>
      </c>
      <c r="I70" s="45" t="s">
        <v>266</v>
      </c>
      <c r="J70" s="45">
        <v>1</v>
      </c>
      <c r="K70" s="45" t="s">
        <v>44</v>
      </c>
      <c r="L70" s="3" t="s">
        <v>40</v>
      </c>
      <c r="M70" s="45" t="s">
        <v>138</v>
      </c>
      <c r="N70" s="3" t="s">
        <v>262</v>
      </c>
      <c r="O70" s="90">
        <v>134.44</v>
      </c>
      <c r="P70" s="90">
        <v>134.44</v>
      </c>
      <c r="Q70" s="96">
        <f>O70/2</f>
        <v>67.22</v>
      </c>
      <c r="R70" s="90">
        <f>P70-Q70</f>
        <v>67.22</v>
      </c>
      <c r="S70" s="90">
        <v>0</v>
      </c>
      <c r="T70" s="90">
        <v>0</v>
      </c>
      <c r="U70" s="2" t="s">
        <v>89</v>
      </c>
      <c r="V70" s="12" t="s">
        <v>52</v>
      </c>
      <c r="W70" s="46" t="s">
        <v>90</v>
      </c>
      <c r="X70" s="69">
        <v>44651</v>
      </c>
      <c r="Y70" s="69">
        <v>44681</v>
      </c>
      <c r="Z70" s="3"/>
      <c r="AA70" s="3"/>
      <c r="AB70" s="3"/>
      <c r="AC70" s="3"/>
      <c r="AD70" s="2" t="str">
        <f>G70</f>
        <v xml:space="preserve"> Оказание услуг страхования от несчастных случаев и болезней</v>
      </c>
      <c r="AE70" s="3" t="s">
        <v>43</v>
      </c>
      <c r="AF70" s="3">
        <v>880</v>
      </c>
      <c r="AG70" s="3" t="s">
        <v>72</v>
      </c>
      <c r="AH70" s="3">
        <v>1</v>
      </c>
      <c r="AI70" s="3">
        <v>27000000000</v>
      </c>
      <c r="AJ70" s="3" t="s">
        <v>42</v>
      </c>
      <c r="AK70" s="86" t="s">
        <v>267</v>
      </c>
      <c r="AL70" s="11" t="s">
        <v>268</v>
      </c>
      <c r="AM70" s="11" t="s">
        <v>269</v>
      </c>
      <c r="AN70" s="3" t="s">
        <v>73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48"/>
      <c r="AZ70" s="48"/>
    </row>
    <row r="71" spans="1:52" s="47" customFormat="1" ht="66.75" customHeight="1" x14ac:dyDescent="0.25">
      <c r="A71" s="2">
        <v>7</v>
      </c>
      <c r="B71" s="3">
        <v>66</v>
      </c>
      <c r="C71" s="3" t="s">
        <v>52</v>
      </c>
      <c r="D71" s="44" t="s">
        <v>264</v>
      </c>
      <c r="E71" s="2" t="s">
        <v>135</v>
      </c>
      <c r="F71" s="3">
        <v>1</v>
      </c>
      <c r="G71" s="74" t="s">
        <v>302</v>
      </c>
      <c r="H71" s="45" t="s">
        <v>266</v>
      </c>
      <c r="I71" s="45" t="s">
        <v>266</v>
      </c>
      <c r="J71" s="45">
        <v>1</v>
      </c>
      <c r="K71" s="45" t="s">
        <v>44</v>
      </c>
      <c r="L71" s="3" t="s">
        <v>40</v>
      </c>
      <c r="M71" s="45" t="s">
        <v>138</v>
      </c>
      <c r="N71" s="3" t="s">
        <v>262</v>
      </c>
      <c r="O71" s="90">
        <v>2199.58</v>
      </c>
      <c r="P71" s="90">
        <v>2199.58</v>
      </c>
      <c r="Q71" s="96">
        <f>O71/2</f>
        <v>1099.79</v>
      </c>
      <c r="R71" s="90">
        <f>P71-Q71</f>
        <v>1099.79</v>
      </c>
      <c r="S71" s="90">
        <v>0</v>
      </c>
      <c r="T71" s="90">
        <v>0</v>
      </c>
      <c r="U71" s="2" t="s">
        <v>84</v>
      </c>
      <c r="V71" s="3" t="s">
        <v>286</v>
      </c>
      <c r="W71" s="2" t="s">
        <v>41</v>
      </c>
      <c r="X71" s="69">
        <v>44666</v>
      </c>
      <c r="Y71" s="69">
        <v>44696</v>
      </c>
      <c r="Z71" s="3"/>
      <c r="AA71" s="3"/>
      <c r="AB71" s="3"/>
      <c r="AC71" s="3"/>
      <c r="AD71" s="2" t="str">
        <f>G71</f>
        <v>Оказание услуг добровольного медицинского страхования</v>
      </c>
      <c r="AE71" s="3" t="s">
        <v>43</v>
      </c>
      <c r="AF71" s="3">
        <v>880</v>
      </c>
      <c r="AG71" s="3" t="s">
        <v>72</v>
      </c>
      <c r="AH71" s="3">
        <v>1</v>
      </c>
      <c r="AI71" s="3">
        <v>27000000000</v>
      </c>
      <c r="AJ71" s="3" t="s">
        <v>42</v>
      </c>
      <c r="AK71" s="86" t="s">
        <v>270</v>
      </c>
      <c r="AL71" s="11" t="s">
        <v>271</v>
      </c>
      <c r="AM71" s="11" t="s">
        <v>272</v>
      </c>
      <c r="AN71" s="3" t="s">
        <v>73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48"/>
      <c r="AZ71" s="48"/>
    </row>
    <row r="72" spans="1:52" s="43" customFormat="1" ht="187.5" customHeight="1" x14ac:dyDescent="0.2">
      <c r="A72" s="2">
        <v>7</v>
      </c>
      <c r="B72" s="2">
        <v>67</v>
      </c>
      <c r="C72" s="3" t="s">
        <v>52</v>
      </c>
      <c r="D72" s="3" t="s">
        <v>293</v>
      </c>
      <c r="E72" s="2" t="s">
        <v>294</v>
      </c>
      <c r="F72" s="2">
        <v>1</v>
      </c>
      <c r="G72" s="88" t="s">
        <v>295</v>
      </c>
      <c r="H72" s="1" t="s">
        <v>296</v>
      </c>
      <c r="I72" s="2" t="s">
        <v>296</v>
      </c>
      <c r="J72" s="2">
        <v>1</v>
      </c>
      <c r="K72" s="2" t="s">
        <v>297</v>
      </c>
      <c r="L72" s="3" t="s">
        <v>40</v>
      </c>
      <c r="M72" s="3" t="s">
        <v>298</v>
      </c>
      <c r="N72" s="3" t="s">
        <v>200</v>
      </c>
      <c r="O72" s="87">
        <v>685200</v>
      </c>
      <c r="P72" s="87">
        <f>O72*1.2</f>
        <v>822240</v>
      </c>
      <c r="Q72" s="87">
        <v>0</v>
      </c>
      <c r="R72" s="87">
        <f>P72</f>
        <v>822240</v>
      </c>
      <c r="S72" s="87">
        <v>0</v>
      </c>
      <c r="T72" s="87">
        <v>0</v>
      </c>
      <c r="U72" s="3" t="s">
        <v>128</v>
      </c>
      <c r="V72" s="3" t="s">
        <v>299</v>
      </c>
      <c r="W72" s="3" t="s">
        <v>41</v>
      </c>
      <c r="X72" s="21">
        <v>44864</v>
      </c>
      <c r="Y72" s="21">
        <v>44895</v>
      </c>
      <c r="Z72" s="18"/>
      <c r="AA72" s="18"/>
      <c r="AB72" s="18"/>
      <c r="AC72" s="18"/>
      <c r="AD72" s="18" t="str">
        <f>G72</f>
        <v>Организация системы интеллектуального учета электроэнергии с удаленным сбором данных (включая приобретение приборов учета, выполнение проектных, строительно-монтажных и пусконаладочных работ по модернизации / созданию системы
учета электроэнергии)</v>
      </c>
      <c r="AE72" s="3" t="s">
        <v>43</v>
      </c>
      <c r="AF72" s="3">
        <v>880</v>
      </c>
      <c r="AG72" s="3" t="s">
        <v>72</v>
      </c>
      <c r="AH72" s="18">
        <v>1</v>
      </c>
      <c r="AI72" s="3">
        <v>27000000000</v>
      </c>
      <c r="AJ72" s="3" t="s">
        <v>42</v>
      </c>
      <c r="AK72" s="5">
        <v>44925</v>
      </c>
      <c r="AL72" s="5">
        <v>44956</v>
      </c>
      <c r="AM72" s="5">
        <v>45290</v>
      </c>
      <c r="AN72" s="1">
        <v>2023</v>
      </c>
      <c r="AO72" s="18"/>
      <c r="AP72" s="18"/>
      <c r="AQ72" s="18" t="s">
        <v>300</v>
      </c>
      <c r="AR72" s="18"/>
      <c r="AS72" s="18"/>
      <c r="AT72" s="18"/>
      <c r="AU72" s="18"/>
      <c r="AV72" s="18"/>
      <c r="AW72" s="18"/>
      <c r="AX72" s="18"/>
      <c r="AY72" s="42"/>
      <c r="AZ72" s="42"/>
    </row>
    <row r="73" spans="1:52" s="47" customFormat="1" ht="63.75" x14ac:dyDescent="0.25">
      <c r="A73" s="2">
        <v>7</v>
      </c>
      <c r="B73" s="2">
        <v>68</v>
      </c>
      <c r="C73" s="3" t="s">
        <v>52</v>
      </c>
      <c r="D73" s="3" t="s">
        <v>237</v>
      </c>
      <c r="E73" s="3" t="s">
        <v>135</v>
      </c>
      <c r="F73" s="2">
        <v>1</v>
      </c>
      <c r="G73" s="3" t="s">
        <v>303</v>
      </c>
      <c r="H73" s="23" t="s">
        <v>304</v>
      </c>
      <c r="I73" s="23" t="s">
        <v>304</v>
      </c>
      <c r="J73" s="2">
        <v>2</v>
      </c>
      <c r="K73" s="2"/>
      <c r="L73" s="3" t="s">
        <v>40</v>
      </c>
      <c r="M73" s="3" t="s">
        <v>138</v>
      </c>
      <c r="N73" s="3" t="s">
        <v>305</v>
      </c>
      <c r="O73" s="87">
        <v>350</v>
      </c>
      <c r="P73" s="87">
        <v>413</v>
      </c>
      <c r="Q73" s="87">
        <v>413</v>
      </c>
      <c r="R73" s="87">
        <v>0</v>
      </c>
      <c r="S73" s="87">
        <v>0</v>
      </c>
      <c r="T73" s="87">
        <v>0</v>
      </c>
      <c r="U73" s="3" t="s">
        <v>89</v>
      </c>
      <c r="V73" s="3" t="s">
        <v>52</v>
      </c>
      <c r="W73" s="3" t="s">
        <v>90</v>
      </c>
      <c r="X73" s="21">
        <v>44591</v>
      </c>
      <c r="Y73" s="21" t="s">
        <v>306</v>
      </c>
      <c r="Z73" s="18"/>
      <c r="AA73" s="18"/>
      <c r="AB73" s="18"/>
      <c r="AC73" s="18"/>
      <c r="AD73" s="18" t="str">
        <f>G73</f>
        <v>Услуги по изготовлению и размещение аудио- и видеоматериала</v>
      </c>
      <c r="AE73" s="3" t="s">
        <v>43</v>
      </c>
      <c r="AF73" s="3">
        <v>880</v>
      </c>
      <c r="AG73" s="3" t="s">
        <v>72</v>
      </c>
      <c r="AH73" s="18">
        <v>1</v>
      </c>
      <c r="AI73" s="3">
        <v>27000000000</v>
      </c>
      <c r="AJ73" s="3" t="s">
        <v>42</v>
      </c>
      <c r="AK73" s="5" t="s">
        <v>306</v>
      </c>
      <c r="AL73" s="5" t="s">
        <v>306</v>
      </c>
      <c r="AM73" s="5" t="s">
        <v>307</v>
      </c>
      <c r="AN73" s="1" t="s">
        <v>73</v>
      </c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48"/>
      <c r="AZ73" s="48"/>
    </row>
    <row r="74" spans="1:52" s="47" customFormat="1" x14ac:dyDescent="0.25">
      <c r="A74" s="78"/>
      <c r="B74" s="78"/>
      <c r="C74" s="19"/>
      <c r="D74" s="19"/>
      <c r="E74" s="19"/>
      <c r="F74" s="78"/>
      <c r="G74" s="19"/>
      <c r="H74" s="79"/>
      <c r="I74" s="79"/>
      <c r="J74" s="78"/>
      <c r="K74" s="78"/>
      <c r="L74" s="19"/>
      <c r="M74" s="19"/>
      <c r="N74" s="19"/>
      <c r="O74" s="85">
        <f>SUM(O6:O73)</f>
        <v>1432306.1665195995</v>
      </c>
      <c r="P74" s="85">
        <f>SUM(P6:P73)</f>
        <v>1588759.0602887997</v>
      </c>
      <c r="Q74" s="80"/>
      <c r="R74" s="80"/>
      <c r="S74" s="80"/>
      <c r="T74" s="80"/>
      <c r="U74" s="19"/>
      <c r="V74" s="19"/>
      <c r="W74" s="19"/>
      <c r="X74" s="81"/>
      <c r="Y74" s="81"/>
      <c r="Z74" s="82"/>
      <c r="AA74" s="82"/>
      <c r="AB74" s="82"/>
      <c r="AC74" s="82"/>
      <c r="AD74" s="82"/>
      <c r="AE74" s="19"/>
      <c r="AF74" s="19"/>
      <c r="AG74" s="19"/>
      <c r="AH74" s="82"/>
      <c r="AI74" s="19"/>
      <c r="AJ74" s="19"/>
      <c r="AK74" s="83"/>
      <c r="AL74" s="83"/>
      <c r="AM74" s="83"/>
      <c r="AN74" s="84"/>
      <c r="AO74" s="82"/>
      <c r="AP74" s="82"/>
      <c r="AQ74" s="82"/>
      <c r="AR74" s="82"/>
      <c r="AS74" s="82"/>
      <c r="AT74" s="82"/>
      <c r="AU74" s="82"/>
      <c r="AV74" s="82"/>
      <c r="AW74" s="82"/>
      <c r="AX74" s="82"/>
    </row>
    <row r="75" spans="1:52" ht="43.5" customHeight="1" x14ac:dyDescent="0.25">
      <c r="A75" s="136" t="s">
        <v>288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</row>
    <row r="76" spans="1:52" x14ac:dyDescent="0.25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</row>
  </sheetData>
  <autoFilter ref="A5:AY76"/>
  <mergeCells count="54">
    <mergeCell ref="M2:M4"/>
    <mergeCell ref="A2:A4"/>
    <mergeCell ref="B2:B4"/>
    <mergeCell ref="C2:D2"/>
    <mergeCell ref="A75:L76"/>
    <mergeCell ref="F2:F4"/>
    <mergeCell ref="H2:H4"/>
    <mergeCell ref="I2:I4"/>
    <mergeCell ref="J2:J4"/>
    <mergeCell ref="AA2:AC2"/>
    <mergeCell ref="Z2:Z4"/>
    <mergeCell ref="O2:O4"/>
    <mergeCell ref="V2:V4"/>
    <mergeCell ref="W2:W4"/>
    <mergeCell ref="X2:X4"/>
    <mergeCell ref="Y2:Y4"/>
    <mergeCell ref="Q2:T3"/>
    <mergeCell ref="AS1:AV1"/>
    <mergeCell ref="AU3:AU4"/>
    <mergeCell ref="AN2:AN4"/>
    <mergeCell ref="AO2:AO4"/>
    <mergeCell ref="AV3:AV4"/>
    <mergeCell ref="A1:O1"/>
    <mergeCell ref="P2:P4"/>
    <mergeCell ref="AD2:AM2"/>
    <mergeCell ref="AC3:AC4"/>
    <mergeCell ref="AD3:AD4"/>
    <mergeCell ref="AE3:AE4"/>
    <mergeCell ref="AF3:AG3"/>
    <mergeCell ref="AH3:AH4"/>
    <mergeCell ref="AI3:AJ3"/>
    <mergeCell ref="AK3:AK4"/>
    <mergeCell ref="E2:E4"/>
    <mergeCell ref="N2:N4"/>
    <mergeCell ref="C3:C4"/>
    <mergeCell ref="AL3:AL4"/>
    <mergeCell ref="AM3:AM4"/>
    <mergeCell ref="G2:G4"/>
    <mergeCell ref="AY2:AY4"/>
    <mergeCell ref="AZ2:AZ4"/>
    <mergeCell ref="D3:D4"/>
    <mergeCell ref="AP3:AP4"/>
    <mergeCell ref="AB3:AB4"/>
    <mergeCell ref="U2:U4"/>
    <mergeCell ref="AA3:AA4"/>
    <mergeCell ref="AP2:AX2"/>
    <mergeCell ref="AX3:AX4"/>
    <mergeCell ref="AQ3:AQ4"/>
    <mergeCell ref="AR3:AR4"/>
    <mergeCell ref="AS3:AS4"/>
    <mergeCell ref="AT3:AT4"/>
    <mergeCell ref="AW3:AW4"/>
    <mergeCell ref="K2:K4"/>
    <mergeCell ref="L2:L4"/>
  </mergeCells>
  <conditionalFormatting sqref="J54:J58">
    <cfRule type="expression" dxfId="5" priority="5">
      <formula>J54=IFERROR(VLOOKUP(I54,#REF!,1,FALSE),"2_Только субъекты МСП")</formula>
    </cfRule>
    <cfRule type="expression" dxfId="4" priority="6">
      <formula>J54&lt;&gt;IF(I54=VLOOKUP(I54,#REF!,1,FALSE),"2_Только субъекты МСП")</formula>
    </cfRule>
  </conditionalFormatting>
  <conditionalFormatting sqref="J59">
    <cfRule type="expression" dxfId="3" priority="3">
      <formula>J59=IFERROR(VLOOKUP(I59,#REF!,1,FALSE),"2_Только субъекты МСП")</formula>
    </cfRule>
    <cfRule type="expression" dxfId="2" priority="4">
      <formula>J59&lt;&gt;IF(I59=VLOOKUP(I59,#REF!,1,FALSE),"2_Только субъекты МСП")</formula>
    </cfRule>
  </conditionalFormatting>
  <conditionalFormatting sqref="J64:J66">
    <cfRule type="expression" dxfId="1" priority="1">
      <formula>J64=IFERROR(VLOOKUP(I64,#REF!,1,FALSE),"2_Только субъекты МСП")</formula>
    </cfRule>
    <cfRule type="expression" dxfId="0" priority="2">
      <formula>J64&lt;&gt;IF(I64=VLOOKUP(I64,#REF!,1,FALSE),"2_Только субъекты МСП")</formula>
    </cfRule>
  </conditionalFormatting>
  <pageMargins left="0.23622047244094491" right="0.23622047244094491" top="0.74803149606299213" bottom="0.74803149606299213" header="0.31496062992125984" footer="0.31496062992125984"/>
  <pageSetup paperSize="8" scale="19" fitToHeight="0" orientation="landscape" r:id="rId1"/>
  <ignoredErrors>
    <ignoredError sqref="AD6:AD8 O10:T12 O8:T9 U6:U8 U9 O6:T6 T7 AK6:AK12 P50:Q53 P41:P43 R41:R43 Y6:Y7 AD12 AD9:AD11 Q70:Q71 P45:P48 R45:R49 P72 R72" unlockedFormula="1"/>
    <ignoredError sqref="O7 Q7:S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gypnor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Бударная Анна Александровна</dc:creator>
  <cp:lastModifiedBy>Бударная Анна Александровна</cp:lastModifiedBy>
  <cp:lastPrinted>2021-12-03T07:09:01Z</cp:lastPrinted>
  <dcterms:created xsi:type="dcterms:W3CDTF">2018-10-31T07:53:55Z</dcterms:created>
  <dcterms:modified xsi:type="dcterms:W3CDTF">2021-12-14T12:21:03Z</dcterms:modified>
</cp:coreProperties>
</file>