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opachna\Desktop\"/>
    </mc:Choice>
  </mc:AlternateContent>
  <bookViews>
    <workbookView xWindow="0" yWindow="0" windowWidth="25440" windowHeight="12000"/>
  </bookViews>
  <sheets>
    <sheet name="План закупки на 2023 г." sheetId="32" r:id="rId1"/>
    <sheet name="приложение к Приложению 9" sheetId="46" state="hidden" r:id="rId2"/>
  </sheets>
  <definedNames>
    <definedName name="_4.1._План_закупок">#REF!</definedName>
    <definedName name="_4.10._Информация_о_текущем_статусе_закупок_стоимостью_100_млн._рублей_и_более_нарастающим_итогом_с_начала_года">#REF!</definedName>
    <definedName name="_4.2._Отчет_об_исполнении_плана_закупок__ПЗ_Факт">#REF!</definedName>
    <definedName name="_4.3._Исполнение_ПЗ_ПАО__Россети">#REF!</definedName>
    <definedName name="_4.4._Информация_по_исполнению_Плана_закупок_ПАО__ФСК_ЕЭС">#REF!</definedName>
    <definedName name="_4.5._План_закупок_ПАО__ФСК_ЕЭС__на_________год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4.9._Сведения_о_количестве_и_общей_стоимости_договоров__заключенных_по_результатам_закупок_у_субъектов_МСП__включая_объемы_произведенных_оплат_субъектам_МСП">#REF!</definedName>
    <definedName name="_xlnm._FilterDatabase" localSheetId="0" hidden="1">'План закупки на 2023 г.'!$A$8:$FI$81</definedName>
    <definedName name="ЗД_ДСПиОЗ_1">"Object 1"</definedName>
    <definedName name="ЗД_ДСПиОЗ_10">#REF!</definedName>
    <definedName name="ЗД_ДСПиОЗ_2">#REF!</definedName>
    <definedName name="ЗД_ДСПиОЗ_3">#REF!</definedName>
    <definedName name="ЗД_ДСПиОЗ_4">#REF!</definedName>
    <definedName name="ЗД_ДСПиОЗ_5">#REF!</definedName>
    <definedName name="ЗД_ДСПиОЗ_6">#REF!</definedName>
    <definedName name="ЗД_ДСПиОЗ_7">#REF!</definedName>
    <definedName name="ИНСТРУКЦИЯ">#REF!</definedName>
  </definedNames>
  <calcPr calcId="162913" iterateCount="1000" iterateDelta="1"/>
</workbook>
</file>

<file path=xl/calcChain.xml><?xml version="1.0" encoding="utf-8"?>
<calcChain xmlns="http://schemas.openxmlformats.org/spreadsheetml/2006/main">
  <c r="T64" i="32" l="1"/>
  <c r="T65" i="32"/>
  <c r="S64" i="32"/>
  <c r="S65" i="32"/>
  <c r="R64" i="32"/>
  <c r="R65" i="32"/>
  <c r="Q64" i="32"/>
  <c r="Q65" i="32"/>
  <c r="Q63" i="32"/>
  <c r="R63" i="32"/>
  <c r="AL45" i="32" l="1"/>
  <c r="AK45" i="32"/>
  <c r="AK44" i="32"/>
  <c r="AK41" i="32"/>
  <c r="X44" i="32"/>
  <c r="X45" i="32" s="1"/>
  <c r="Y41" i="32"/>
  <c r="Y44" i="32" l="1"/>
  <c r="Y45" i="32" s="1"/>
  <c r="AD79" i="32"/>
  <c r="AD78" i="32"/>
  <c r="AA79" i="32"/>
  <c r="Z79" i="32"/>
  <c r="P79" i="32"/>
  <c r="Q79" i="32" s="1"/>
  <c r="P78" i="32"/>
  <c r="Q78" i="32" s="1"/>
  <c r="T63" i="32" l="1"/>
  <c r="S63" i="32"/>
  <c r="P65" i="32"/>
  <c r="P64" i="32"/>
  <c r="P63" i="32"/>
  <c r="P77" i="32" l="1"/>
  <c r="AL76" i="32" l="1"/>
  <c r="Y76" i="32"/>
  <c r="Z76" i="32"/>
  <c r="P76" i="32"/>
  <c r="Q76" i="32" s="1"/>
  <c r="R76" i="32" s="1"/>
  <c r="P75" i="32" l="1"/>
  <c r="Q75" i="32" s="1"/>
  <c r="P42" i="32"/>
  <c r="Y75" i="32"/>
  <c r="BB75" i="32"/>
  <c r="X62" i="32" l="1"/>
  <c r="Q62" i="32"/>
  <c r="T61" i="32"/>
  <c r="T62" i="32" s="1"/>
  <c r="S62" i="32"/>
  <c r="S61" i="32"/>
  <c r="O62" i="32"/>
  <c r="P61" i="32"/>
  <c r="P62" i="32" s="1"/>
  <c r="P27" i="32" l="1"/>
  <c r="P48" i="32"/>
  <c r="AZ14" i="32" l="1"/>
  <c r="AL74" i="32" l="1"/>
  <c r="Y74" i="32"/>
  <c r="P74" i="32"/>
  <c r="AD73" i="32" l="1"/>
  <c r="Q73" i="32"/>
  <c r="O73" i="32"/>
  <c r="Y72" i="32"/>
  <c r="P72" i="32"/>
  <c r="Q72" i="32" s="1"/>
  <c r="AL71" i="32" l="1"/>
  <c r="AD71" i="32"/>
  <c r="P71" i="32"/>
  <c r="Q71" i="32" s="1"/>
  <c r="BG71" i="32"/>
  <c r="BB71" i="32"/>
  <c r="Z70" i="32" l="1"/>
  <c r="P70" i="32" l="1"/>
  <c r="P69" i="32"/>
  <c r="Q69" i="32" l="1"/>
  <c r="R69" i="32" s="1"/>
  <c r="Q70" i="32"/>
  <c r="R70" i="32" s="1"/>
  <c r="O68" i="32"/>
  <c r="AD68" i="32" l="1"/>
  <c r="Q68" i="32"/>
  <c r="AL66" i="32" l="1"/>
  <c r="AK66" i="32"/>
  <c r="BB66" i="32"/>
  <c r="Q66" i="32"/>
  <c r="P49" i="32" l="1"/>
  <c r="P60" i="32" l="1"/>
  <c r="P59" i="32"/>
  <c r="P11" i="32" l="1"/>
  <c r="BG23" i="32" l="1"/>
  <c r="BG22" i="32"/>
  <c r="BG21" i="32"/>
  <c r="BG20" i="32"/>
  <c r="BG19" i="32"/>
  <c r="BG18" i="32"/>
  <c r="BG17" i="32"/>
  <c r="BG16" i="32"/>
  <c r="BG15" i="32"/>
  <c r="BG10" i="32"/>
  <c r="BG9" i="32"/>
  <c r="R51" i="32" l="1"/>
  <c r="Q51" i="32"/>
  <c r="R50" i="32"/>
  <c r="P19" i="32" l="1"/>
  <c r="Q19" i="32" s="1"/>
  <c r="P58" i="32"/>
  <c r="P9" i="32" l="1"/>
  <c r="Q47" i="32" l="1"/>
  <c r="R47" i="32" s="1"/>
  <c r="O47" i="32"/>
  <c r="O14" i="32"/>
  <c r="P39" i="32" l="1"/>
  <c r="P25" i="32" l="1"/>
  <c r="P45" i="32" l="1"/>
  <c r="Q45" i="32" s="1"/>
  <c r="Q24" i="32" l="1"/>
  <c r="BB10" i="32" l="1"/>
  <c r="BB11" i="32"/>
  <c r="BB12" i="32"/>
  <c r="BB13" i="32"/>
  <c r="BB14" i="32"/>
  <c r="BB15" i="32"/>
  <c r="BB16" i="32"/>
  <c r="BB17" i="32"/>
  <c r="BB18" i="32"/>
  <c r="BB19" i="32"/>
  <c r="BB20" i="32"/>
  <c r="BB21" i="32"/>
  <c r="BB22" i="32"/>
  <c r="BB23" i="32"/>
  <c r="BB24" i="32"/>
  <c r="BB25" i="32"/>
  <c r="BB26" i="32"/>
  <c r="BB27" i="32"/>
  <c r="BB28" i="32"/>
  <c r="BB29" i="32"/>
  <c r="BB30" i="32"/>
  <c r="BB31" i="32"/>
  <c r="BB32" i="32"/>
  <c r="BB34" i="32"/>
  <c r="BB38" i="32"/>
  <c r="BB39" i="32"/>
  <c r="BB40" i="32"/>
  <c r="BB41" i="32"/>
  <c r="BB42" i="32"/>
  <c r="BB43" i="32"/>
  <c r="BB44" i="32"/>
  <c r="BB45" i="32"/>
  <c r="BB46" i="32"/>
  <c r="BB47" i="32"/>
  <c r="BB48" i="32"/>
  <c r="BB49" i="32"/>
  <c r="BB51" i="32"/>
  <c r="BB52" i="32"/>
  <c r="BB53" i="32"/>
  <c r="BB54" i="32"/>
  <c r="BB55" i="32"/>
  <c r="BB56" i="32"/>
  <c r="BB57" i="32"/>
  <c r="BB58" i="32"/>
  <c r="BB9" i="32"/>
  <c r="Q58" i="32" l="1"/>
  <c r="P57" i="32" l="1"/>
  <c r="P56" i="32"/>
  <c r="P55" i="32"/>
  <c r="R55" i="32" s="1"/>
  <c r="P54" i="32"/>
  <c r="R54" i="32" s="1"/>
  <c r="Q56" i="32" l="1"/>
  <c r="R56" i="32" s="1"/>
  <c r="Q57" i="32"/>
  <c r="R57" i="32" s="1"/>
  <c r="Q53" i="32"/>
  <c r="AD52" i="32"/>
  <c r="P52" i="32"/>
  <c r="Q52" i="32" s="1"/>
  <c r="Q49" i="32" l="1"/>
  <c r="Q48" i="32"/>
  <c r="I47" i="32" l="1"/>
  <c r="P46" i="32" l="1"/>
  <c r="Q46" i="32" s="1"/>
  <c r="P44" i="32"/>
  <c r="Q44" i="32" s="1"/>
  <c r="P43" i="32"/>
  <c r="Q43" i="32" s="1"/>
  <c r="Q42" i="32"/>
  <c r="P41" i="32"/>
  <c r="P40" i="32" l="1"/>
  <c r="Q40" i="32" s="1"/>
  <c r="Q39" i="32"/>
  <c r="P38" i="32"/>
  <c r="P34" i="32" l="1"/>
  <c r="R34" i="32" s="1"/>
  <c r="P32" i="32"/>
  <c r="R32" i="32" s="1"/>
  <c r="AD31" i="32"/>
  <c r="P31" i="32"/>
  <c r="R31" i="32" s="1"/>
  <c r="P30" i="32"/>
  <c r="Q30" i="32" s="1"/>
  <c r="P29" i="32"/>
  <c r="Q29" i="32" s="1"/>
  <c r="Q28" i="32"/>
  <c r="P28" i="32"/>
  <c r="R28" i="32" l="1"/>
  <c r="Q27" i="32"/>
  <c r="P26" i="32"/>
  <c r="Q26" i="32" s="1"/>
  <c r="AD25" i="32" l="1"/>
  <c r="Q25" i="32"/>
  <c r="R25" i="32" s="1"/>
  <c r="AD24" i="32"/>
  <c r="R24" i="32"/>
  <c r="P10" i="32" l="1"/>
  <c r="R10" i="32" s="1"/>
  <c r="P12" i="32"/>
  <c r="P13" i="32"/>
  <c r="Q14" i="32"/>
  <c r="R9" i="32"/>
  <c r="P33" i="32" l="1"/>
  <c r="R33" i="32" s="1"/>
  <c r="BB33" i="32"/>
  <c r="BB50" i="32" l="1"/>
  <c r="BB37" i="32" l="1"/>
  <c r="P37" i="32"/>
  <c r="R37" i="32" s="1"/>
  <c r="P36" i="32"/>
  <c r="R36" i="32" s="1"/>
  <c r="BB36" i="32"/>
  <c r="P35" i="32"/>
  <c r="R35" i="32" s="1"/>
  <c r="BB35" i="32"/>
</calcChain>
</file>

<file path=xl/comments1.xml><?xml version="1.0" encoding="utf-8"?>
<comments xmlns="http://schemas.openxmlformats.org/spreadsheetml/2006/main">
  <authors>
    <author>Стремиленко Екатерина Владимировна</author>
    <author>Норкевичене У.А.</author>
    <author>Бударная Анна Александровна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Стремиленко Екатерина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Прибыль как источник в ИПР отсутсвует на 2023 год</t>
        </r>
      </text>
    </comment>
    <comment ref="O11" authorId="1" shapeId="0">
      <text>
        <r>
          <rPr>
            <b/>
            <sz val="9"/>
            <color indexed="81"/>
            <rFont val="Tahoma"/>
            <family val="2"/>
            <charset val="204"/>
          </rPr>
          <t>в соответствии с ИПР на 2023-2025 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  <charset val="204"/>
          </rPr>
          <t>Стремиленко Екатерина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Себестоимость?</t>
        </r>
      </text>
    </comment>
    <comment ref="Q51" authorId="0" shapeId="0">
      <text>
        <r>
          <rPr>
            <b/>
            <sz val="9"/>
            <color indexed="81"/>
            <rFont val="Tahoma"/>
            <family val="2"/>
            <charset val="204"/>
          </rPr>
          <t>Стремиленко Екатерина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какая статья затрат</t>
        </r>
      </text>
    </comment>
    <comment ref="M52" authorId="0" shapeId="0">
      <text>
        <r>
          <rPr>
            <b/>
            <sz val="9"/>
            <color indexed="81"/>
            <rFont val="Tahoma"/>
            <family val="2"/>
            <charset val="204"/>
          </rPr>
          <t>Стремиленко Екатерина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амортизация?</t>
        </r>
      </text>
    </comment>
    <comment ref="O52" authorId="1" shapeId="0">
      <text>
        <r>
          <rPr>
            <b/>
            <sz val="9"/>
            <color indexed="81"/>
            <rFont val="Tahoma"/>
            <family val="2"/>
            <charset val="204"/>
          </rPr>
          <t>в соответствии с ИПР на 2023-2025 гг.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56" authorId="1" shapeId="0">
      <text>
        <r>
          <rPr>
            <b/>
            <sz val="11"/>
            <color indexed="81"/>
            <rFont val="Tahoma"/>
            <family val="2"/>
            <charset val="204"/>
          </rPr>
          <t>сумма до конца не согласована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6" authorId="2" shapeId="0">
      <text>
        <r>
          <rPr>
            <b/>
            <sz val="9"/>
            <color indexed="81"/>
            <rFont val="Tahoma"/>
            <family val="2"/>
            <charset val="204"/>
          </rPr>
          <t>Бударная Анна Александровна: После согласования при необходимости сумма будет корректироваться через ЦЗО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<sst xmlns="http://schemas.openxmlformats.org/spreadsheetml/2006/main" count="1353" uniqueCount="347">
  <si>
    <t>Наименование лота</t>
  </si>
  <si>
    <t>Источник финансирования</t>
  </si>
  <si>
    <t>Организатор закупки</t>
  </si>
  <si>
    <t>Код вида деятельности</t>
  </si>
  <si>
    <t>Номер закупки</t>
  </si>
  <si>
    <t>Номер лота</t>
  </si>
  <si>
    <t>Примечание</t>
  </si>
  <si>
    <t>Вид закупаемой продукции</t>
  </si>
  <si>
    <t>Юридическое лицо</t>
  </si>
  <si>
    <t>Заказчик</t>
  </si>
  <si>
    <t>Документ, на основании которого определена планируемая цена закупки</t>
  </si>
  <si>
    <t>Планируемый способ закупки</t>
  </si>
  <si>
    <t>Дополнительная информация по закупке</t>
  </si>
  <si>
    <t xml:space="preserve">Адресат обращения </t>
  </si>
  <si>
    <t xml:space="preserve">Обжалуемые действия </t>
  </si>
  <si>
    <t xml:space="preserve">Решение 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</si>
  <si>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</si>
  <si>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</si>
  <si>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</si>
  <si>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</si>
  <si>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</si>
  <si>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</si>
  <si>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</si>
  <si>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</si>
  <si>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</si>
  <si>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</si>
  <si>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</si>
  <si>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</si>
  <si>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</si>
  <si>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</si>
  <si>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иное</t>
  </si>
  <si>
    <t>необоснованный допуск участника закупки</t>
  </si>
  <si>
    <t>запрос причин отклонения</t>
  </si>
  <si>
    <t>ответ на запрос причин отклонения не касающийся обжалования действий комиссии</t>
  </si>
  <si>
    <t>Предмет договора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</si>
  <si>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</si>
  <si>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</si>
  <si>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Минимально необходимые требования, предъявляемые к закупаемым товарам (работам, услугам)</t>
  </si>
  <si>
    <t>Сведения о количестве (объеме) - количество единиц измерения</t>
  </si>
  <si>
    <t>Код по ОКАТО</t>
  </si>
  <si>
    <t>наименование</t>
  </si>
  <si>
    <t>Плановая дата заключения договора (чч.мм.гггг)</t>
  </si>
  <si>
    <t>Подразделение/предприятие-потребитель продукции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</si>
  <si>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</si>
  <si>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</si>
  <si>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Условия договора</t>
  </si>
  <si>
    <t>Год под обеспечение потребности которого планируется данная закупка</t>
  </si>
  <si>
    <t>Филиал/подразделение</t>
  </si>
  <si>
    <t>Вид закупки (электронная/неэлектронная)</t>
  </si>
  <si>
    <t>Наименование контрагента</t>
  </si>
  <si>
    <t>ИНН</t>
  </si>
  <si>
    <t>КПП</t>
  </si>
  <si>
    <t>Единица измерения</t>
  </si>
  <si>
    <t>Регион поставки товаров (выполнения работ, оказания услуг)</t>
  </si>
  <si>
    <t>Код по ОКЕИ</t>
  </si>
  <si>
    <t>Код по ОКВЭД 2</t>
  </si>
  <si>
    <t>Код по ОКПД 2</t>
  </si>
  <si>
    <t>Объёмы оплаты долгосрочного договора по годам, тыс. рублей с НДС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</si>
  <si>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</si>
  <si>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</si>
  <si>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</si>
  <si>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Данные из утвержденной инвестиционной программы</t>
  </si>
  <si>
    <t>Основание для проведения закупки у ЕП (пункт ЕСЗ ПАО "Россети")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</si>
  <si>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</si>
  <si>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</si>
  <si>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</si>
  <si>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</si>
  <si>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</si>
  <si>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</si>
  <si>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</si>
  <si>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</si>
  <si>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</si>
  <si>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</si>
  <si>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</si>
  <si>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</si>
  <si>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Нет</t>
  </si>
  <si>
    <t>бизнес план</t>
  </si>
  <si>
    <t>АО "Янтарьэнергосбыт"</t>
  </si>
  <si>
    <t>СЦ</t>
  </si>
  <si>
    <t>электронная</t>
  </si>
  <si>
    <t>неэлектронная</t>
  </si>
  <si>
    <t>согласно техническому заданию</t>
  </si>
  <si>
    <t>усл.ед</t>
  </si>
  <si>
    <t>Калининградская обл.</t>
  </si>
  <si>
    <t>Поставка расходных материалов для оргтехники</t>
  </si>
  <si>
    <t>26.20</t>
  </si>
  <si>
    <t>26.20.1</t>
  </si>
  <si>
    <t>ОЗП</t>
  </si>
  <si>
    <t>ОМТОиЗД АО "Янтарьэнергосбыт"</t>
  </si>
  <si>
    <t>Поставка МФУ</t>
  </si>
  <si>
    <t>Поставка персональных компьютеров</t>
  </si>
  <si>
    <t>Поставка серверного и сетевого оборудования</t>
  </si>
  <si>
    <t>Поставка системы хранения данных</t>
  </si>
  <si>
    <t>26.20.3</t>
  </si>
  <si>
    <t>26.20.21</t>
  </si>
  <si>
    <t>2023-2024</t>
  </si>
  <si>
    <t>ИТ</t>
  </si>
  <si>
    <t>ОЗК</t>
  </si>
  <si>
    <t>шт.</t>
  </si>
  <si>
    <t>2023-2026</t>
  </si>
  <si>
    <t>ОИТиС</t>
  </si>
  <si>
    <t>Оказание услуг по внедрению и сопровождению ИВК "Пирамида-Сети"</t>
  </si>
  <si>
    <t>62.02.20.190</t>
  </si>
  <si>
    <t>62.02.9</t>
  </si>
  <si>
    <t>ЕП</t>
  </si>
  <si>
    <t xml:space="preserve">неэлектронная </t>
  </si>
  <si>
    <t>5.7.3.3</t>
  </si>
  <si>
    <t>АО "Россети Цифра"</t>
  </si>
  <si>
    <t>Оказание услуг по сопровождению программ "1С"</t>
  </si>
  <si>
    <t xml:space="preserve">электронная </t>
  </si>
  <si>
    <t>Оказание услуг по внесению изменений в функционал веб-сайта</t>
  </si>
  <si>
    <t>Внесение изменений в функционал веб-сайта</t>
  </si>
  <si>
    <t>Предоставление неисключительных прав на использование ПО для ЭВМ Kaspersky Endpoint Security для бизнеса</t>
  </si>
  <si>
    <t>62.01</t>
  </si>
  <si>
    <t>Оказание услуг по внедрению Стек для АО "КГК"</t>
  </si>
  <si>
    <t>ООО Компания "Стек ИТ"</t>
  </si>
  <si>
    <t>Внедрение Стек для АО "КГК"</t>
  </si>
  <si>
    <t>Оказание услуг по сопровождению ПК "Стек-ЭНЕРГО"</t>
  </si>
  <si>
    <t>Сопровождение ПК "Стек-ЭНЕРГО"</t>
  </si>
  <si>
    <t>Оказание услуг по использованию модуля Стек-Интеграция</t>
  </si>
  <si>
    <t>Использование модуля Стек-Интеграция</t>
  </si>
  <si>
    <t>Поставка лицензий на ПО для ЭВМ</t>
  </si>
  <si>
    <t>Поставка лицензии модуль "Онлайн касса"</t>
  </si>
  <si>
    <t>Лицензия модуль "Онлайн касса"</t>
  </si>
  <si>
    <t>Отдел управления персоналом</t>
  </si>
  <si>
    <t>услуги</t>
  </si>
  <si>
    <t>65.12.4</t>
  </si>
  <si>
    <t>65.12.1</t>
  </si>
  <si>
    <t>Д</t>
  </si>
  <si>
    <t>себестоимость</t>
  </si>
  <si>
    <t>отдел маркетинга</t>
  </si>
  <si>
    <t>Отдел маркетинга</t>
  </si>
  <si>
    <t>Оказание услуг по изготовлению и размещению рекламы на троллейбусе</t>
  </si>
  <si>
    <t>74.40</t>
  </si>
  <si>
    <t>Оказание услуг по изготовлению и размещению рекламы</t>
  </si>
  <si>
    <t>МТРиО</t>
  </si>
  <si>
    <t>Поставка сувенирной продукции</t>
  </si>
  <si>
    <t>ОМТОиЗД</t>
  </si>
  <si>
    <t xml:space="preserve">Выполнение работ по текущему ремонту зданий и нежилых помещений </t>
  </si>
  <si>
    <t>43.3</t>
  </si>
  <si>
    <t>ОК</t>
  </si>
  <si>
    <t>Текущий ремонт</t>
  </si>
  <si>
    <t>27000000000</t>
  </si>
  <si>
    <t>Поставка и монтаж кондиционеров</t>
  </si>
  <si>
    <t>43.22</t>
  </si>
  <si>
    <t>43.22.12.150</t>
  </si>
  <si>
    <t>Ремонт и обслуживание кондиционеров</t>
  </si>
  <si>
    <t>33.12</t>
  </si>
  <si>
    <t>33.12.18.000</t>
  </si>
  <si>
    <t>Поставка и установка жалюзи и рольставней</t>
  </si>
  <si>
    <t>22.23.14</t>
  </si>
  <si>
    <t>22.23.14.130</t>
  </si>
  <si>
    <t>Поставка мебели</t>
  </si>
  <si>
    <t>47.59.1</t>
  </si>
  <si>
    <t>47.59</t>
  </si>
  <si>
    <t>Поставка питьевой воды</t>
  </si>
  <si>
    <t>11.07</t>
  </si>
  <si>
    <t>Поставка питьевой воды для нужд АО "Янтарьэнергосбыт"</t>
  </si>
  <si>
    <t>Поставка канцелярских товаров</t>
  </si>
  <si>
    <t>47.7</t>
  </si>
  <si>
    <t>Поставка канцелярских товаров для нужд АО "Янтарьэнергосбыт"</t>
  </si>
  <si>
    <t>Поставка моющих средств</t>
  </si>
  <si>
    <t>47.75.2</t>
  </si>
  <si>
    <t>Поставка моющих средств для нужд АО "Янтарьэнергосбыт"</t>
  </si>
  <si>
    <t>Поставка бумаги для принтеров</t>
  </si>
  <si>
    <t>17.12</t>
  </si>
  <si>
    <t>Поставка бумаги для принтеров для нужд АО "Янтарьэнергосбыт"</t>
  </si>
  <si>
    <t>Поставка средств индивидуальной защиты</t>
  </si>
  <si>
    <t>14.12</t>
  </si>
  <si>
    <t xml:space="preserve">Оказание платных медицинских услуг </t>
  </si>
  <si>
    <t>86.90.15</t>
  </si>
  <si>
    <t xml:space="preserve"> п.5.7.3.3</t>
  </si>
  <si>
    <t>ООО "МедэкспертЛаб"</t>
  </si>
  <si>
    <t xml:space="preserve">Поставка дезинфицирующих средств  </t>
  </si>
  <si>
    <t>20.20.</t>
  </si>
  <si>
    <t>86.10</t>
  </si>
  <si>
    <t>86.10.15</t>
  </si>
  <si>
    <t>ОЭБ</t>
  </si>
  <si>
    <t>СБ</t>
  </si>
  <si>
    <t>Лицензия на использование программы RedCheck Professional на 1 IP-адрес на 1 год (от 200 шт и более) [RC-F-Pro-License-1Y]</t>
  </si>
  <si>
    <t>58.29</t>
  </si>
  <si>
    <t>58.29.5</t>
  </si>
  <si>
    <t xml:space="preserve">Предоставление Сублицензиату право использования результата интеллектуальной деятельности </t>
  </si>
  <si>
    <t>Калининградская область</t>
  </si>
  <si>
    <t>Сублицензии на программу "Контур информационной безопасности SearchInform"</t>
  </si>
  <si>
    <t>62.0</t>
  </si>
  <si>
    <t>62.02</t>
  </si>
  <si>
    <t>п. 5.7.3.3</t>
  </si>
  <si>
    <t>ООО «СерчИнформ»</t>
  </si>
  <si>
    <t>Сертификат активации сервиса совместной тех.поддержки ПО VIPNet for Windows 4.x (KC2)</t>
  </si>
  <si>
    <t>26.20.4</t>
  </si>
  <si>
    <t>26.20.40.140</t>
  </si>
  <si>
    <t>Возмездное оказание услуг</t>
  </si>
  <si>
    <t>Неисключительные права на программу для ЭВМ Indeed Access Manager</t>
  </si>
  <si>
    <t xml:space="preserve"> 58.29.5</t>
  </si>
  <si>
    <t>Поставка и настройка ПАК SIEM SW Alertix Platworm (СЗИ)</t>
  </si>
  <si>
    <t xml:space="preserve">Оказание услуг по аудиту информационной безопасности корпоративной информационной системы </t>
  </si>
  <si>
    <t>74.90.9</t>
  </si>
  <si>
    <t>74.90.20.140</t>
  </si>
  <si>
    <t>Бухгалтерия</t>
  </si>
  <si>
    <t>Проведение обязательного аудита бухгалтерской (финансовой) отчетности за 2023 год</t>
  </si>
  <si>
    <t>69.20.1</t>
  </si>
  <si>
    <t>Щ</t>
  </si>
  <si>
    <t>Аудит</t>
  </si>
  <si>
    <t>270000000000</t>
  </si>
  <si>
    <t>Специалист по ГО и ЧС</t>
  </si>
  <si>
    <t>Поставка противогазов ГП-21 или эквивалентов</t>
  </si>
  <si>
    <t>32.99.1</t>
  </si>
  <si>
    <t>32.99.11.111</t>
  </si>
  <si>
    <t>Поставка КИМГЗ</t>
  </si>
  <si>
    <t>21.20</t>
  </si>
  <si>
    <t>21.20.24.170</t>
  </si>
  <si>
    <t>Группа по ОПР и КП ЮУ</t>
  </si>
  <si>
    <t>Оказание услуг по адаптации и сопровождению экземпляров Систем КонсультантПлюс, установленных у Заказчика.</t>
  </si>
  <si>
    <t>63.11.1</t>
  </si>
  <si>
    <t>оказание услуг по адаптации и сопровождению экземпляров Систем КонсультантПлюс, принадлежащих Заказчику</t>
  </si>
  <si>
    <t>Департамент по работе с гражданами-потребителями</t>
  </si>
  <si>
    <t>Печать, изготовление в форме селф-мейлера и доставка платежных документов (квитанций)</t>
  </si>
  <si>
    <t>82.11</t>
  </si>
  <si>
    <t>82.11.10.000</t>
  </si>
  <si>
    <t>71.1</t>
  </si>
  <si>
    <t>Поставка переносного метрологического оборудования</t>
  </si>
  <si>
    <t>26.51.4</t>
  </si>
  <si>
    <t>26.51.45.190</t>
  </si>
  <si>
    <t>Поставка 
метрологического оборудования 
для нужд АО "Янтарьэнергосбыт"</t>
  </si>
  <si>
    <t>отдел АО ТД</t>
  </si>
  <si>
    <t>Поставка автомобильного топлива по топливным картам</t>
  </si>
  <si>
    <t>47.30</t>
  </si>
  <si>
    <t>Оказание услуг по ремонту автомобильного транспорта</t>
  </si>
  <si>
    <t>45.20</t>
  </si>
  <si>
    <t>Услуги по ремонту автомобильного транспорта</t>
  </si>
  <si>
    <t>65.12.2</t>
  </si>
  <si>
    <t>Услуги по обязательному страхованию гражданской ответственности автовладельцев</t>
  </si>
  <si>
    <t>65.12.29</t>
  </si>
  <si>
    <t>Услуги по добровольному страхованию гражданской ответственности автовладельцев</t>
  </si>
  <si>
    <t>ПЛАН ЗАКУПКИ ТОВАРОВ, РАБОТ, УСЛУГ АО "ЯНТАРЬЭНЕРГОСБЫТ"  на 2023 г.</t>
  </si>
  <si>
    <t>ООД</t>
  </si>
  <si>
    <t xml:space="preserve">Почтово-телеграфные услуги </t>
  </si>
  <si>
    <t>53.10.2</t>
  </si>
  <si>
    <t>АО "Почта России"</t>
  </si>
  <si>
    <t>5.7.3.1</t>
  </si>
  <si>
    <t>53.10.12.000</t>
  </si>
  <si>
    <t>ИПР</t>
  </si>
  <si>
    <t>УЭФ</t>
  </si>
  <si>
    <t>ФО</t>
  </si>
  <si>
    <t>Оказание услуг по предоставлению кредитных средств</t>
  </si>
  <si>
    <t>64.19.2</t>
  </si>
  <si>
    <t>64.19</t>
  </si>
  <si>
    <t>ОА</t>
  </si>
  <si>
    <t>кредитная линия с лимитом финансирования 300 000 тыс.руб. и макс. проц. ставкой 11,2%</t>
  </si>
  <si>
    <t>кредитная линия с лимитом финансирования 200 000 тыс.руб. и макс. проц. ставкой 11,2%</t>
  </si>
  <si>
    <t>кредитная линия с лимитом финансирования 230 000 тыс.руб. и макс. проц. ставкой 11,2%</t>
  </si>
  <si>
    <t>кредитная линия с лимитом финансирования 400 000 тыс.руб. и макс. проц. ставкой 11,2%</t>
  </si>
  <si>
    <t>Оказание услуг страхования от несчастных случаев и болезней</t>
  </si>
  <si>
    <t>Оказание услуг добровольного медицинского страхования</t>
  </si>
  <si>
    <t>62.01.</t>
  </si>
  <si>
    <t>63.11.19.</t>
  </si>
  <si>
    <t>Оказание услуг по обязательному страхованию гражданской ответственности владельцев автотранспортных средств (ОСАГО)</t>
  </si>
  <si>
    <t>Оказание услуг по добровольному страхованию автотранспортных средств (КАСКО)</t>
  </si>
  <si>
    <t>Наличие условий о субъектах малого и среднего предпринимательства в конкурсной/закупочной документации</t>
  </si>
  <si>
    <t>Поставка комплектующих и прочих расходных материалов для ремонта и обслуживания оргтехники</t>
  </si>
  <si>
    <t>Выполнение лабораторных исследований биологического материала на COVID-19</t>
  </si>
  <si>
    <t>Оказание услуг по проведению обязательного периодического медосмотра</t>
  </si>
  <si>
    <t>Проведение обязательного периодического медицинского осмотра</t>
  </si>
  <si>
    <t>Организация системы интеллектуального учета электроэнергии с удаленным сбором данных</t>
  </si>
  <si>
    <t>Технический департамент, охрана труда</t>
  </si>
  <si>
    <t>32.99</t>
  </si>
  <si>
    <t>Технический департамент</t>
  </si>
  <si>
    <t>Технический департамент, отдел по развитию интеллектуального учета</t>
  </si>
  <si>
    <t>Оказание почтово-телеграфных услуг</t>
  </si>
  <si>
    <t>Исп. А.А. Тихомирова                                                                   т. (4012) 556-039</t>
  </si>
  <si>
    <t>Генеральный директор                                                     А.В. Парамонов</t>
  </si>
  <si>
    <t>2024-2025</t>
  </si>
  <si>
    <t>Корректировка НМЦД ЦЗО №1 от 16.01.2023</t>
  </si>
  <si>
    <t>Корректировка срока проведения ЦЗО № 03 от 06.02.2023</t>
  </si>
  <si>
    <t>кредитная линия с лимитом финансирования 300 000 тыс.руб. и макс. проц. ставкой 10,0%</t>
  </si>
  <si>
    <t>Корректировка НМЦД ЦЗО № 5 от 03.03.2023</t>
  </si>
  <si>
    <t>Корректировка НМЦД ЦЗО №6 от 03.04.2023</t>
  </si>
  <si>
    <t>корректировка сроков СЗ от 07.04.2023 № 3898</t>
  </si>
  <si>
    <t>Внеплановая ЦЗО № 7 от 19.04.2022</t>
  </si>
  <si>
    <t>5.7.3.21</t>
  </si>
  <si>
    <t>ООО "Нега"</t>
  </si>
  <si>
    <t>Оказание услуг по передаче во временное пользование текстильных напольных покрытий и их замене</t>
  </si>
  <si>
    <t>Поставка интеллектуальных приборов учета</t>
  </si>
  <si>
    <t>22.19.73.140</t>
  </si>
  <si>
    <t>22.19.7</t>
  </si>
  <si>
    <t>Замена напольных покрытий</t>
  </si>
  <si>
    <t>внеплановая ЦЗО № 10 от 28.04.2023</t>
  </si>
  <si>
    <t>исключение ЦЗО № 10 от 28.04.2023</t>
  </si>
  <si>
    <t>перенос сроков ЦЗО №10 от 28.04.2023</t>
  </si>
  <si>
    <t>26.51.63.130</t>
  </si>
  <si>
    <t>26.51.63</t>
  </si>
  <si>
    <t>Исключена ЦЗО № 11 от 04.05.2023</t>
  </si>
  <si>
    <t>Юридическое управление</t>
  </si>
  <si>
    <t>аренда</t>
  </si>
  <si>
    <t>68.2</t>
  </si>
  <si>
    <t>Л</t>
  </si>
  <si>
    <t>Аренда помещения</t>
  </si>
  <si>
    <t>Аренда части нежилых помещений, расположенных на первом этаже здания по адресу: Калининградская область                                г. Краснознаменск, ул. Калининградская, д. 51</t>
  </si>
  <si>
    <t>п.5.7.3.11</t>
  </si>
  <si>
    <t>Животова Надежда Ивановна</t>
  </si>
  <si>
    <t>внеплановая ЦЗО № 12 от 12.05.2023</t>
  </si>
  <si>
    <t>Аренда части нежилых помещений, расположенных на первом этаже здания по адресу: Калининградская область                                г. Зеленоградск, ул. Маяковского, д.9 а</t>
  </si>
  <si>
    <t>Цеханович Вячеслав Георгиевич</t>
  </si>
  <si>
    <t>внеплановая ЦЗО № 13 от 22.05.2023</t>
  </si>
  <si>
    <t xml:space="preserve"> корректировка сроков ЦЗО № 13 от 22.05.2023</t>
  </si>
  <si>
    <t>Проведение работ по предпроектному обследованию и составлению технического задания</t>
  </si>
  <si>
    <t>Внеплановая ЦЗО № 15 от30.05.2023</t>
  </si>
  <si>
    <t>Дополнительное соглашение к договору поставки мебели</t>
  </si>
  <si>
    <t>5.8.2.</t>
  </si>
  <si>
    <t>ООО "Мебельград"</t>
  </si>
  <si>
    <t>поставка мебели</t>
  </si>
  <si>
    <t>Внеплановая ЦЗО №16 от 26.06.2023</t>
  </si>
  <si>
    <t>Корректировка сроков проведения ЦЗО № 16 от 26.06.2023</t>
  </si>
  <si>
    <t>аннулирована</t>
  </si>
  <si>
    <t>перенос сроков, изменение способа  ЦЗО №16 от 26.06.2023</t>
  </si>
  <si>
    <t>Дополнительное соглашение к договору на оказание услуг по внесению изменений в функционал веб-сайта</t>
  </si>
  <si>
    <t>внеплановая ЦЗО № 16 от 26.06.2023</t>
  </si>
  <si>
    <t>Корректировка сроков СЗ от 28.06.2023 № 7479</t>
  </si>
  <si>
    <t>перенос сроков СЗ от 28.06.2023 №7518</t>
  </si>
  <si>
    <t>Корректировка НМЦД ЦЗО № 17 от 27.07.2023</t>
  </si>
  <si>
    <t>Дополнительное соглашение к договору поставки автомобильного топлива по топливным картам</t>
  </si>
  <si>
    <t>внеплановая ЦЗО № 20 от 30.08.2023</t>
  </si>
  <si>
    <t>Корректировка ЦЗО № 20 от 30.08.2023</t>
  </si>
  <si>
    <t>Корректировка срока ЦЗО № 20 от 30.08.2023</t>
  </si>
  <si>
    <t xml:space="preserve">5.7.3.3. </t>
  </si>
  <si>
    <t xml:space="preserve">ООО «ЕВРОНЕФТЬ» </t>
  </si>
  <si>
    <t xml:space="preserve">ИП Дьячковский А.М. </t>
  </si>
  <si>
    <t>Исключена</t>
  </si>
  <si>
    <t>Аренда нежилого помещения по адресу: Калининградская область ул. Правая набережная, д. 10 а</t>
  </si>
  <si>
    <t>АО "КГК"</t>
  </si>
  <si>
    <t>внеплановая ЦЗО № 23 от 28.09.2023</t>
  </si>
  <si>
    <t>Оказание услуг по предоставлению банковской гарантии</t>
  </si>
  <si>
    <t>лимит 600000000</t>
  </si>
  <si>
    <t>корректировка НМЦД ЦЗО № 23 от 28.09.2023</t>
  </si>
  <si>
    <t>Поставка спортивной экипировки (амуниции)</t>
  </si>
  <si>
    <t>Поставка хоккейных клюшек</t>
  </si>
  <si>
    <t>Отдел по работе на ОРЭМ</t>
  </si>
  <si>
    <t>32.30</t>
  </si>
  <si>
    <t>32.30.15.117</t>
  </si>
  <si>
    <t>5.7.3.10</t>
  </si>
  <si>
    <t>ИП Барынкин Ю.М.</t>
  </si>
  <si>
    <t>шт</t>
  </si>
  <si>
    <t>исключена</t>
  </si>
  <si>
    <t>Корректировка срока проведения ЦЗО № 19 от 17.08.2023, корректировка НМЦД СЗ №12595 от 01.11.2023</t>
  </si>
  <si>
    <t>Корректировка срока проведения ЦЗО № 19 от 17.08.2023, корректировка НМЦД СЗ №12595 от 01.11.2024</t>
  </si>
  <si>
    <t>Корректировка срока проведения ЦЗО № 19 от 17.08.2023, корректировка НМЦД СЗ №12595 от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</si>
</sst>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\-??_р_._-;_-@_-"/>
    <numFmt numFmtId="166" formatCode="0.0"/>
    <numFmt numFmtId="167" formatCode="General_)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_р_._-;\-* #,##0.00_р_._-;_-* &quot;-&quot;??_р_._-;_-@_-"/>
    <numFmt numFmtId="171" formatCode="#,##0_ ;[Red]\-#,##0\ "/>
    <numFmt numFmtId="172" formatCode="[$-419]mmmm\ yyyy;@"/>
    <numFmt numFmtId="173" formatCode="[$-419]mmmm;@"/>
    <numFmt numFmtId="174" formatCode="[$-419]d\ mmm;@"/>
    <numFmt numFmtId="175" formatCode="#,##0.0000"/>
  </numFmts>
  <fonts count="5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0"/>
      <name val="Arial Cyr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6">
    <xf numFmtId="0" fontId="0" fillId="0" borderId="0"/>
    <xf numFmtId="0" fontId="30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/>
    <xf numFmtId="0" fontId="8" fillId="16" borderId="0">
      <alignment horizontal="left" vertical="top"/>
    </xf>
    <xf numFmtId="0" fontId="9" fillId="17" borderId="0">
      <alignment horizontal="center" vertical="center"/>
    </xf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167" fontId="25" fillId="0" borderId="1">
      <protection locked="0"/>
    </xf>
    <xf numFmtId="0" fontId="10" fillId="7" borderId="2" applyNumberFormat="0" applyAlignment="0" applyProtection="0"/>
    <xf numFmtId="0" fontId="11" fillId="17" borderId="3" applyNumberFormat="0" applyAlignment="0" applyProtection="0"/>
    <xf numFmtId="0" fontId="12" fillId="17" borderId="2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Border="0">
      <alignment horizontal="center" vertical="center" wrapText="1"/>
    </xf>
    <xf numFmtId="167" fontId="32" fillId="22" borderId="1"/>
    <xf numFmtId="4" fontId="17" fillId="23" borderId="0" applyBorder="0">
      <alignment horizontal="right"/>
    </xf>
    <xf numFmtId="0" fontId="18" fillId="0" borderId="7" applyNumberFormat="0" applyFill="0" applyAlignment="0" applyProtection="0"/>
    <xf numFmtId="0" fontId="19" fillId="24" borderId="8" applyNumberFormat="0" applyAlignment="0" applyProtection="0"/>
    <xf numFmtId="0" fontId="3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1" fillId="0" borderId="0">
      <alignment wrapText="1"/>
    </xf>
    <xf numFmtId="0" fontId="1" fillId="0" borderId="0"/>
    <xf numFmtId="0" fontId="1" fillId="0" borderId="0"/>
    <xf numFmtId="0" fontId="1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1" fillId="0" borderId="0"/>
    <xf numFmtId="0" fontId="23" fillId="3" borderId="0" applyNumberFormat="0" applyBorder="0" applyAlignment="0" applyProtection="0"/>
    <xf numFmtId="166" fontId="33" fillId="25" borderId="9" applyNumberFormat="0" applyBorder="0" applyAlignment="0">
      <alignment vertical="center"/>
      <protection locked="0"/>
    </xf>
    <xf numFmtId="0" fontId="24" fillId="0" borderId="0" applyNumberFormat="0" applyFill="0" applyBorder="0" applyAlignment="0" applyProtection="0"/>
    <xf numFmtId="0" fontId="25" fillId="26" borderId="10" applyNumberFormat="0" applyAlignment="0" applyProtection="0"/>
    <xf numFmtId="9" fontId="25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0" fontId="26" fillId="0" borderId="11" applyNumberFormat="0" applyFill="0" applyAlignment="0" applyProtection="0"/>
    <xf numFmtId="0" fontId="3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5" fillId="0" borderId="0" applyFill="0" applyBorder="0" applyAlignment="0" applyProtection="0"/>
    <xf numFmtId="164" fontId="1" fillId="0" borderId="0" applyFont="0" applyFill="0" applyBorder="0" applyAlignment="0" applyProtection="0"/>
    <xf numFmtId="165" fontId="25" fillId="0" borderId="0" applyFill="0" applyBorder="0" applyAlignment="0" applyProtection="0"/>
    <xf numFmtId="164" fontId="1" fillId="0" borderId="0" applyFont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4" fontId="1" fillId="0" borderId="0" applyFont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170" fontId="3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0"/>
    <xf numFmtId="0" fontId="37" fillId="0" borderId="0"/>
    <xf numFmtId="44" fontId="34" fillId="0" borderId="0" applyFont="0" applyFill="0" applyBorder="0" applyAlignment="0" applyProtection="0"/>
    <xf numFmtId="0" fontId="38" fillId="28" borderId="0" applyNumberFormat="0" applyBorder="0" applyAlignment="0" applyProtection="0"/>
    <xf numFmtId="43" fontId="34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/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6" fillId="27" borderId="12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43" fillId="29" borderId="12" xfId="0" applyFont="1" applyFill="1" applyBorder="1" applyAlignment="1">
      <alignment horizontal="center" vertical="center" wrapText="1"/>
    </xf>
    <xf numFmtId="2" fontId="43" fillId="29" borderId="0" xfId="0" applyNumberFormat="1" applyFont="1" applyFill="1" applyAlignment="1">
      <alignment horizontal="center" vertical="center" wrapText="1"/>
    </xf>
    <xf numFmtId="0" fontId="43" fillId="29" borderId="0" xfId="0" applyFont="1" applyFill="1" applyAlignment="1">
      <alignment horizontal="center" vertical="center" wrapText="1"/>
    </xf>
    <xf numFmtId="0" fontId="42" fillId="29" borderId="0" xfId="0" applyFont="1" applyFill="1" applyAlignment="1">
      <alignment horizontal="center" vertical="center" wrapText="1"/>
    </xf>
    <xf numFmtId="2" fontId="43" fillId="29" borderId="0" xfId="0" applyNumberFormat="1" applyFont="1" applyFill="1" applyBorder="1" applyAlignment="1">
      <alignment horizontal="center" vertical="center" wrapText="1"/>
    </xf>
    <xf numFmtId="2" fontId="47" fillId="29" borderId="0" xfId="0" applyNumberFormat="1" applyFont="1" applyFill="1" applyAlignment="1">
      <alignment horizontal="center" vertical="center" wrapText="1"/>
    </xf>
    <xf numFmtId="0" fontId="45" fillId="29" borderId="0" xfId="45" applyFont="1" applyFill="1" applyAlignment="1" applyProtection="1">
      <alignment horizontal="center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1" fontId="43" fillId="29" borderId="0" xfId="0" applyNumberFormat="1" applyFont="1" applyFill="1" applyAlignment="1">
      <alignment horizontal="center" vertical="center" wrapText="1"/>
    </xf>
    <xf numFmtId="0" fontId="43" fillId="29" borderId="0" xfId="0" applyFont="1" applyFill="1" applyBorder="1" applyAlignment="1">
      <alignment horizontal="center" vertical="center" wrapText="1"/>
    </xf>
    <xf numFmtId="0" fontId="46" fillId="29" borderId="0" xfId="0" applyFont="1" applyFill="1" applyAlignment="1">
      <alignment horizontal="center" vertical="center" wrapText="1"/>
    </xf>
    <xf numFmtId="0" fontId="43" fillId="29" borderId="0" xfId="0" applyFont="1" applyFill="1" applyBorder="1" applyAlignment="1" applyProtection="1">
      <alignment horizontal="center" vertical="center" wrapText="1"/>
      <protection locked="0"/>
    </xf>
    <xf numFmtId="2" fontId="43" fillId="29" borderId="0" xfId="0" applyNumberFormat="1" applyFont="1" applyFill="1" applyBorder="1" applyAlignment="1" applyProtection="1">
      <alignment horizontal="center" vertical="center" wrapText="1"/>
      <protection locked="0"/>
    </xf>
    <xf numFmtId="0" fontId="43" fillId="30" borderId="12" xfId="0" applyFont="1" applyFill="1" applyBorder="1" applyAlignment="1">
      <alignment horizontal="center" vertical="center" wrapText="1"/>
    </xf>
    <xf numFmtId="0" fontId="43" fillId="30" borderId="0" xfId="0" applyFont="1" applyFill="1" applyBorder="1" applyAlignment="1">
      <alignment horizontal="center" vertical="center" wrapText="1"/>
    </xf>
    <xf numFmtId="0" fontId="46" fillId="29" borderId="0" xfId="0" applyFont="1" applyFill="1" applyAlignment="1">
      <alignment horizontal="center" vertical="center" wrapText="1"/>
    </xf>
    <xf numFmtId="0" fontId="43" fillId="31" borderId="0" xfId="0" applyFont="1" applyFill="1" applyAlignment="1">
      <alignment horizontal="center" vertical="center" wrapText="1"/>
    </xf>
    <xf numFmtId="0" fontId="43" fillId="32" borderId="0" xfId="0" applyFont="1" applyFill="1" applyAlignment="1">
      <alignment horizontal="center" vertical="center" wrapText="1"/>
    </xf>
    <xf numFmtId="0" fontId="47" fillId="29" borderId="0" xfId="0" applyFont="1" applyFill="1" applyAlignment="1">
      <alignment horizontal="center" vertical="center" wrapText="1"/>
    </xf>
    <xf numFmtId="0" fontId="42" fillId="33" borderId="0" xfId="0" applyFont="1" applyFill="1" applyAlignment="1">
      <alignment horizontal="center" vertical="center" wrapText="1"/>
    </xf>
    <xf numFmtId="0" fontId="43" fillId="34" borderId="0" xfId="0" applyFont="1" applyFill="1" applyAlignment="1">
      <alignment horizontal="center" vertical="center" wrapText="1"/>
    </xf>
    <xf numFmtId="0" fontId="46" fillId="29" borderId="0" xfId="0" applyFont="1" applyFill="1" applyAlignment="1">
      <alignment horizontal="center" vertical="center" wrapText="1"/>
    </xf>
    <xf numFmtId="0" fontId="46" fillId="31" borderId="0" xfId="0" applyFont="1" applyFill="1" applyAlignment="1">
      <alignment horizontal="center" vertical="center" wrapText="1"/>
    </xf>
    <xf numFmtId="0" fontId="43" fillId="29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49" fontId="42" fillId="0" borderId="15" xfId="148" applyNumberFormat="1" applyFont="1" applyFill="1" applyBorder="1" applyAlignment="1" applyProtection="1">
      <alignment horizontal="center" vertical="center" wrapText="1"/>
      <protection locked="0"/>
    </xf>
    <xf numFmtId="49" fontId="42" fillId="0" borderId="14" xfId="148" applyNumberFormat="1" applyFont="1" applyFill="1" applyBorder="1" applyAlignment="1" applyProtection="1">
      <alignment horizontal="center" vertical="center" wrapText="1"/>
      <protection locked="0"/>
    </xf>
    <xf numFmtId="49" fontId="42" fillId="0" borderId="16" xfId="148" applyNumberFormat="1" applyFont="1" applyFill="1" applyBorder="1" applyAlignment="1" applyProtection="1">
      <alignment horizontal="center" vertical="center" wrapText="1"/>
      <protection locked="0"/>
    </xf>
    <xf numFmtId="4" fontId="42" fillId="0" borderId="15" xfId="148" applyNumberFormat="1" applyFont="1" applyFill="1" applyBorder="1" applyAlignment="1" applyProtection="1">
      <alignment horizontal="center" vertical="center" wrapText="1"/>
      <protection locked="0"/>
    </xf>
    <xf numFmtId="4" fontId="42" fillId="0" borderId="20" xfId="148" applyNumberFormat="1" applyFont="1" applyFill="1" applyBorder="1" applyAlignment="1" applyProtection="1">
      <alignment horizontal="center" vertical="center" wrapText="1"/>
      <protection locked="0"/>
    </xf>
    <xf numFmtId="4" fontId="42" fillId="0" borderId="21" xfId="148" applyNumberFormat="1" applyFont="1" applyFill="1" applyBorder="1" applyAlignment="1" applyProtection="1">
      <alignment horizontal="center" vertical="center" wrapText="1"/>
      <protection locked="0"/>
    </xf>
    <xf numFmtId="4" fontId="42" fillId="0" borderId="22" xfId="148" applyNumberFormat="1" applyFont="1" applyFill="1" applyBorder="1" applyAlignment="1" applyProtection="1">
      <alignment horizontal="center" vertical="center" wrapText="1"/>
      <protection locked="0"/>
    </xf>
    <xf numFmtId="172" fontId="42" fillId="0" borderId="12" xfId="148" applyNumberFormat="1" applyFont="1" applyFill="1" applyBorder="1" applyAlignment="1" applyProtection="1">
      <alignment horizontal="center" vertical="center" wrapText="1"/>
      <protection locked="0"/>
    </xf>
    <xf numFmtId="49" fontId="42" fillId="0" borderId="17" xfId="148" applyNumberFormat="1" applyFont="1" applyFill="1" applyBorder="1" applyAlignment="1" applyProtection="1">
      <alignment horizontal="center" vertical="center" wrapText="1"/>
      <protection locked="0"/>
    </xf>
    <xf numFmtId="49" fontId="4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42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2" fillId="0" borderId="16" xfId="0" applyNumberFormat="1" applyFont="1" applyFill="1" applyBorder="1" applyAlignment="1" applyProtection="1">
      <alignment horizontal="center" vertical="center" wrapText="1"/>
      <protection locked="0"/>
    </xf>
    <xf numFmtId="171" fontId="42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42" fillId="0" borderId="19" xfId="148" applyNumberFormat="1" applyFont="1" applyFill="1" applyBorder="1" applyAlignment="1" applyProtection="1">
      <alignment horizontal="center" vertical="center" wrapText="1"/>
      <protection locked="0"/>
    </xf>
    <xf numFmtId="4" fontId="42" fillId="0" borderId="19" xfId="148" applyNumberFormat="1" applyFont="1" applyFill="1" applyBorder="1" applyAlignment="1" applyProtection="1">
      <alignment horizontal="center" vertical="center" wrapText="1"/>
      <protection locked="0"/>
    </xf>
    <xf numFmtId="4" fontId="42" fillId="0" borderId="23" xfId="148" applyNumberFormat="1" applyFont="1" applyFill="1" applyBorder="1" applyAlignment="1" applyProtection="1">
      <alignment horizontal="center" vertical="center" wrapText="1"/>
      <protection locked="0"/>
    </xf>
    <xf numFmtId="4" fontId="42" fillId="0" borderId="18" xfId="148" applyNumberFormat="1" applyFont="1" applyFill="1" applyBorder="1" applyAlignment="1" applyProtection="1">
      <alignment horizontal="center" vertical="center" wrapText="1"/>
      <protection locked="0"/>
    </xf>
    <xf numFmtId="4" fontId="42" fillId="0" borderId="24" xfId="148" applyNumberFormat="1" applyFont="1" applyFill="1" applyBorder="1" applyAlignment="1" applyProtection="1">
      <alignment horizontal="center" vertical="center" wrapText="1"/>
      <protection locked="0"/>
    </xf>
    <xf numFmtId="173" fontId="42" fillId="0" borderId="15" xfId="148" applyNumberFormat="1" applyFont="1" applyFill="1" applyBorder="1" applyAlignment="1" applyProtection="1">
      <alignment horizontal="center" vertical="center" wrapText="1"/>
      <protection locked="0"/>
    </xf>
    <xf numFmtId="171" fontId="42" fillId="0" borderId="15" xfId="150" applyNumberFormat="1" applyFont="1" applyFill="1" applyBorder="1" applyAlignment="1" applyProtection="1">
      <alignment horizontal="center" vertical="center" wrapText="1"/>
      <protection locked="0"/>
    </xf>
    <xf numFmtId="171" fontId="4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42" fillId="0" borderId="13" xfId="148" applyNumberFormat="1" applyFont="1" applyFill="1" applyBorder="1" applyAlignment="1" applyProtection="1">
      <alignment horizontal="center" vertical="center" wrapText="1"/>
      <protection locked="0"/>
    </xf>
    <xf numFmtId="4" fontId="42" fillId="0" borderId="13" xfId="148" applyNumberFormat="1" applyFont="1" applyFill="1" applyBorder="1" applyAlignment="1" applyProtection="1">
      <alignment horizontal="center" vertical="center" wrapText="1"/>
      <protection locked="0"/>
    </xf>
    <xf numFmtId="0" fontId="42" fillId="0" borderId="12" xfId="148" applyNumberFormat="1" applyFont="1" applyFill="1" applyBorder="1" applyAlignment="1" applyProtection="1">
      <alignment horizontal="center" vertical="center" wrapText="1"/>
      <protection locked="0"/>
    </xf>
    <xf numFmtId="49" fontId="42" fillId="0" borderId="12" xfId="148" applyNumberFormat="1" applyFont="1" applyFill="1" applyBorder="1" applyAlignment="1" applyProtection="1">
      <alignment horizontal="center" vertical="center" wrapText="1"/>
      <protection locked="0"/>
    </xf>
    <xf numFmtId="173" fontId="42" fillId="0" borderId="13" xfId="148" applyNumberFormat="1" applyFont="1" applyFill="1" applyBorder="1" applyAlignment="1" applyProtection="1">
      <alignment horizontal="center" vertical="center" wrapText="1"/>
      <protection locked="0"/>
    </xf>
    <xf numFmtId="171" fontId="42" fillId="0" borderId="13" xfId="0" applyNumberFormat="1" applyFont="1" applyFill="1" applyBorder="1" applyAlignment="1" applyProtection="1">
      <alignment horizontal="center" vertical="center" wrapText="1"/>
      <protection locked="0"/>
    </xf>
    <xf numFmtId="171" fontId="42" fillId="0" borderId="13" xfId="150" applyNumberFormat="1" applyFont="1" applyFill="1" applyBorder="1" applyAlignment="1" applyProtection="1">
      <alignment horizontal="center" vertical="center" wrapText="1"/>
      <protection locked="0"/>
    </xf>
    <xf numFmtId="1" fontId="42" fillId="0" borderId="12" xfId="148" applyNumberFormat="1" applyFont="1" applyFill="1" applyBorder="1" applyAlignment="1" applyProtection="1">
      <alignment horizontal="center" vertical="center" wrapText="1"/>
      <protection locked="0"/>
    </xf>
    <xf numFmtId="0" fontId="43" fillId="0" borderId="12" xfId="0" applyFont="1" applyFill="1" applyBorder="1" applyAlignment="1" applyProtection="1">
      <alignment horizontal="center" vertical="center" wrapText="1"/>
      <protection locked="0"/>
    </xf>
    <xf numFmtId="0" fontId="4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12" xfId="0" applyFont="1" applyFill="1" applyBorder="1" applyAlignment="1">
      <alignment horizontal="center" vertical="center" wrapText="1"/>
    </xf>
    <xf numFmtId="175" fontId="43" fillId="0" borderId="12" xfId="0" applyNumberFormat="1" applyFont="1" applyFill="1" applyBorder="1" applyAlignment="1">
      <alignment horizontal="center" vertical="center" wrapText="1"/>
    </xf>
    <xf numFmtId="175" fontId="43" fillId="0" borderId="12" xfId="0" applyNumberFormat="1" applyFont="1" applyFill="1" applyBorder="1" applyAlignment="1" applyProtection="1">
      <alignment horizontal="center" vertical="center" wrapText="1"/>
      <protection hidden="1"/>
    </xf>
    <xf numFmtId="174" fontId="43" fillId="0" borderId="12" xfId="0" applyNumberFormat="1" applyFont="1" applyFill="1" applyBorder="1" applyAlignment="1">
      <alignment horizontal="center" vertical="center" wrapText="1"/>
    </xf>
    <xf numFmtId="14" fontId="43" fillId="0" borderId="12" xfId="0" applyNumberFormat="1" applyFont="1" applyFill="1" applyBorder="1" applyAlignment="1" applyProtection="1">
      <alignment horizontal="center" vertical="center" wrapText="1"/>
      <protection locked="0"/>
    </xf>
    <xf numFmtId="172" fontId="43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43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43" fillId="0" borderId="0" xfId="0" applyNumberFormat="1" applyFont="1" applyFill="1" applyAlignment="1">
      <alignment horizontal="center" vertical="center" wrapText="1"/>
    </xf>
    <xf numFmtId="43" fontId="42" fillId="0" borderId="0" xfId="155" applyFont="1" applyFill="1" applyAlignment="1">
      <alignment horizontal="center" vertical="center" wrapText="1"/>
    </xf>
    <xf numFmtId="4" fontId="43" fillId="0" borderId="12" xfId="0" applyNumberFormat="1" applyFont="1" applyFill="1" applyBorder="1" applyAlignment="1">
      <alignment horizontal="center" vertical="center" wrapText="1"/>
    </xf>
    <xf numFmtId="0" fontId="42" fillId="0" borderId="12" xfId="68" applyFont="1" applyFill="1" applyBorder="1" applyAlignment="1" applyProtection="1">
      <alignment horizontal="center" vertical="center" wrapText="1"/>
      <protection locked="0"/>
    </xf>
    <xf numFmtId="0" fontId="42" fillId="0" borderId="12" xfId="0" applyFont="1" applyFill="1" applyBorder="1" applyAlignment="1">
      <alignment horizontal="center" vertical="center" wrapText="1"/>
    </xf>
    <xf numFmtId="49" fontId="42" fillId="0" borderId="12" xfId="0" applyNumberFormat="1" applyFont="1" applyFill="1" applyBorder="1" applyAlignment="1">
      <alignment horizontal="center" vertical="center" wrapText="1"/>
    </xf>
    <xf numFmtId="175" fontId="42" fillId="0" borderId="12" xfId="0" applyNumberFormat="1" applyFont="1" applyFill="1" applyBorder="1" applyAlignment="1">
      <alignment horizontal="center" vertical="center" wrapText="1"/>
    </xf>
    <xf numFmtId="174" fontId="42" fillId="0" borderId="12" xfId="0" applyNumberFormat="1" applyFont="1" applyFill="1" applyBorder="1" applyAlignment="1">
      <alignment horizontal="center" vertical="center" wrapText="1"/>
    </xf>
    <xf numFmtId="1" fontId="42" fillId="0" borderId="12" xfId="148" applyNumberFormat="1" applyFont="1" applyFill="1" applyBorder="1" applyAlignment="1">
      <alignment horizontal="center" vertical="center" wrapText="1"/>
    </xf>
    <xf numFmtId="0" fontId="42" fillId="0" borderId="12" xfId="0" applyNumberFormat="1" applyFont="1" applyFill="1" applyBorder="1" applyAlignment="1">
      <alignment horizontal="center" vertical="center" wrapText="1"/>
    </xf>
    <xf numFmtId="0" fontId="42" fillId="0" borderId="12" xfId="148" applyNumberFormat="1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46" fillId="0" borderId="12" xfId="0" applyNumberFormat="1" applyFont="1" applyFill="1" applyBorder="1" applyAlignment="1">
      <alignment horizontal="center" vertical="center" wrapText="1"/>
    </xf>
    <xf numFmtId="175" fontId="46" fillId="0" borderId="12" xfId="0" applyNumberFormat="1" applyFont="1" applyFill="1" applyBorder="1" applyAlignment="1">
      <alignment horizontal="center" vertical="center" wrapText="1"/>
    </xf>
    <xf numFmtId="1" fontId="46" fillId="0" borderId="12" xfId="148" applyNumberFormat="1" applyFont="1" applyFill="1" applyBorder="1" applyAlignment="1" applyProtection="1">
      <alignment horizontal="center" vertical="center" wrapText="1"/>
      <protection locked="0"/>
    </xf>
    <xf numFmtId="174" fontId="46" fillId="0" borderId="12" xfId="0" applyNumberFormat="1" applyFont="1" applyFill="1" applyBorder="1" applyAlignment="1">
      <alignment horizontal="center" vertical="center" wrapText="1"/>
    </xf>
    <xf numFmtId="1" fontId="46" fillId="0" borderId="12" xfId="148" applyNumberFormat="1" applyFont="1" applyFill="1" applyBorder="1" applyAlignment="1">
      <alignment horizontal="center" vertical="center" wrapText="1"/>
    </xf>
    <xf numFmtId="0" fontId="46" fillId="0" borderId="12" xfId="0" applyNumberFormat="1" applyFont="1" applyFill="1" applyBorder="1" applyAlignment="1">
      <alignment horizontal="center" vertical="center" wrapText="1"/>
    </xf>
    <xf numFmtId="0" fontId="46" fillId="0" borderId="12" xfId="148" applyNumberFormat="1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2" fontId="46" fillId="0" borderId="0" xfId="0" applyNumberFormat="1" applyFont="1" applyFill="1" applyAlignment="1">
      <alignment horizontal="center" vertical="center" wrapText="1"/>
    </xf>
    <xf numFmtId="43" fontId="46" fillId="0" borderId="0" xfId="155" applyFont="1" applyFill="1" applyAlignment="1">
      <alignment horizontal="center" vertical="center" wrapText="1"/>
    </xf>
    <xf numFmtId="4" fontId="42" fillId="0" borderId="12" xfId="0" applyNumberFormat="1" applyFont="1" applyFill="1" applyBorder="1" applyAlignment="1">
      <alignment horizontal="center" vertical="center" wrapText="1"/>
    </xf>
    <xf numFmtId="174" fontId="43" fillId="0" borderId="12" xfId="0" applyNumberFormat="1" applyFont="1" applyFill="1" applyBorder="1" applyAlignment="1">
      <alignment horizontal="center" vertical="center"/>
    </xf>
    <xf numFmtId="49" fontId="43" fillId="0" borderId="12" xfId="0" applyNumberFormat="1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1" fontId="43" fillId="0" borderId="12" xfId="148" applyNumberFormat="1" applyFont="1" applyFill="1" applyBorder="1" applyAlignment="1" applyProtection="1">
      <alignment horizontal="center" vertical="center" wrapText="1"/>
      <protection locked="0"/>
    </xf>
    <xf numFmtId="175" fontId="43" fillId="0" borderId="12" xfId="148" applyNumberFormat="1" applyFont="1" applyFill="1" applyBorder="1" applyAlignment="1" applyProtection="1">
      <alignment horizontal="center" vertical="center" wrapText="1"/>
      <protection locked="0"/>
    </xf>
    <xf numFmtId="174" fontId="42" fillId="0" borderId="12" xfId="153" applyNumberFormat="1" applyFont="1" applyFill="1" applyBorder="1" applyAlignment="1" applyProtection="1">
      <alignment horizontal="center" vertical="center" wrapText="1"/>
      <protection locked="0"/>
    </xf>
    <xf numFmtId="174" fontId="42" fillId="0" borderId="12" xfId="148" applyNumberFormat="1" applyFont="1" applyFill="1" applyBorder="1" applyAlignment="1" applyProtection="1">
      <alignment horizontal="center" vertical="center" wrapText="1"/>
      <protection locked="0"/>
    </xf>
    <xf numFmtId="2" fontId="47" fillId="0" borderId="0" xfId="0" applyNumberFormat="1" applyFont="1" applyFill="1" applyAlignment="1">
      <alignment horizontal="center" vertical="center" wrapText="1"/>
    </xf>
    <xf numFmtId="0" fontId="43" fillId="0" borderId="12" xfId="0" applyNumberFormat="1" applyFont="1" applyFill="1" applyBorder="1" applyAlignment="1">
      <alignment horizontal="center" vertical="center" wrapText="1"/>
    </xf>
    <xf numFmtId="14" fontId="43" fillId="0" borderId="12" xfId="0" applyNumberFormat="1" applyFont="1" applyFill="1" applyBorder="1" applyAlignment="1">
      <alignment horizontal="center" vertical="center" wrapText="1"/>
    </xf>
    <xf numFmtId="175" fontId="42" fillId="0" borderId="12" xfId="148" applyNumberFormat="1" applyFont="1" applyFill="1" applyBorder="1" applyAlignment="1" applyProtection="1">
      <alignment horizontal="center" vertical="center" wrapText="1"/>
      <protection locked="0"/>
    </xf>
    <xf numFmtId="175" fontId="42" fillId="0" borderId="0" xfId="0" applyNumberFormat="1" applyFont="1" applyFill="1" applyAlignment="1">
      <alignment horizontal="center" vertical="center" wrapText="1"/>
    </xf>
    <xf numFmtId="3" fontId="42" fillId="0" borderId="12" xfId="148" applyNumberFormat="1" applyFont="1" applyFill="1" applyBorder="1" applyAlignment="1" applyProtection="1">
      <alignment horizontal="center" vertical="center" wrapText="1"/>
      <protection locked="0"/>
    </xf>
    <xf numFmtId="175" fontId="43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42" fillId="0" borderId="12" xfId="148" applyNumberFormat="1" applyFont="1" applyFill="1" applyBorder="1" applyAlignment="1" applyProtection="1">
      <alignment horizontal="center" vertical="center" wrapText="1"/>
      <protection locked="0"/>
    </xf>
    <xf numFmtId="0" fontId="48" fillId="0" borderId="12" xfId="0" applyFont="1" applyFill="1" applyBorder="1" applyAlignment="1">
      <alignment horizontal="center" vertical="center" wrapText="1"/>
    </xf>
    <xf numFmtId="3" fontId="43" fillId="0" borderId="12" xfId="0" applyNumberFormat="1" applyFont="1" applyFill="1" applyBorder="1" applyAlignment="1" applyProtection="1">
      <alignment horizontal="center" vertical="center" wrapText="1"/>
      <protection hidden="1"/>
    </xf>
    <xf numFmtId="174" fontId="43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43" fillId="0" borderId="12" xfId="0" applyNumberFormat="1" applyFont="1" applyFill="1" applyBorder="1" applyAlignment="1" applyProtection="1">
      <alignment horizontal="center" vertical="center" wrapText="1"/>
      <protection hidden="1"/>
    </xf>
    <xf numFmtId="175" fontId="49" fillId="0" borderId="12" xfId="0" applyNumberFormat="1" applyFont="1" applyFill="1" applyBorder="1" applyAlignment="1">
      <alignment horizontal="center" vertical="center" wrapText="1"/>
    </xf>
    <xf numFmtId="174" fontId="42" fillId="0" borderId="12" xfId="154" applyNumberFormat="1" applyFont="1" applyFill="1" applyBorder="1" applyAlignment="1">
      <alignment horizontal="center" vertical="center" wrapText="1"/>
    </xf>
    <xf numFmtId="0" fontId="42" fillId="0" borderId="12" xfId="154" applyFont="1" applyFill="1" applyBorder="1" applyAlignment="1" applyProtection="1">
      <alignment horizontal="center" vertical="center" wrapText="1"/>
      <protection locked="0"/>
    </xf>
    <xf numFmtId="174" fontId="46" fillId="0" borderId="12" xfId="0" applyNumberFormat="1" applyFont="1" applyFill="1" applyBorder="1" applyAlignment="1">
      <alignment horizontal="center" vertical="center"/>
    </xf>
    <xf numFmtId="175" fontId="46" fillId="0" borderId="12" xfId="148" applyNumberFormat="1" applyFont="1" applyFill="1" applyBorder="1" applyAlignment="1" applyProtection="1">
      <alignment horizontal="center" vertical="center" wrapText="1"/>
      <protection locked="0"/>
    </xf>
    <xf numFmtId="174" fontId="46" fillId="0" borderId="12" xfId="148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 applyAlignment="1">
      <alignment horizontal="center" vertical="center" wrapText="1"/>
    </xf>
    <xf numFmtId="49" fontId="46" fillId="0" borderId="12" xfId="148" applyNumberFormat="1" applyFont="1" applyFill="1" applyBorder="1" applyAlignment="1" applyProtection="1">
      <alignment horizontal="center" vertical="center" wrapText="1"/>
      <protection locked="0"/>
    </xf>
    <xf numFmtId="1" fontId="42" fillId="0" borderId="14" xfId="148" applyNumberFormat="1" applyFont="1" applyFill="1" applyBorder="1" applyAlignment="1" applyProtection="1">
      <alignment horizontal="center" vertical="center" wrapText="1"/>
      <protection locked="0"/>
    </xf>
    <xf numFmtId="1" fontId="47" fillId="0" borderId="12" xfId="148" applyNumberFormat="1" applyFont="1" applyFill="1" applyBorder="1" applyAlignment="1" applyProtection="1">
      <alignment horizontal="center" vertical="center" wrapText="1"/>
      <protection locked="0"/>
    </xf>
    <xf numFmtId="0" fontId="4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2" xfId="0" applyFont="1" applyFill="1" applyBorder="1" applyAlignment="1">
      <alignment horizontal="center" vertical="center" wrapText="1"/>
    </xf>
    <xf numFmtId="49" fontId="47" fillId="0" borderId="12" xfId="148" applyNumberFormat="1" applyFont="1" applyFill="1" applyBorder="1" applyAlignment="1" applyProtection="1">
      <alignment horizontal="center" vertical="center" wrapText="1"/>
      <protection locked="0"/>
    </xf>
    <xf numFmtId="175" fontId="47" fillId="0" borderId="12" xfId="0" applyNumberFormat="1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center" wrapText="1"/>
    </xf>
    <xf numFmtId="174" fontId="47" fillId="0" borderId="12" xfId="0" applyNumberFormat="1" applyFont="1" applyFill="1" applyBorder="1" applyAlignment="1">
      <alignment horizontal="center" vertical="center"/>
    </xf>
    <xf numFmtId="49" fontId="47" fillId="0" borderId="12" xfId="0" applyNumberFormat="1" applyFont="1" applyFill="1" applyBorder="1" applyAlignment="1">
      <alignment horizontal="center" vertical="center" wrapText="1"/>
    </xf>
    <xf numFmtId="174" fontId="47" fillId="0" borderId="12" xfId="148" applyNumberFormat="1" applyFont="1" applyFill="1" applyBorder="1" applyAlignment="1" applyProtection="1">
      <alignment horizontal="center" vertical="center" wrapText="1"/>
      <protection locked="0"/>
    </xf>
    <xf numFmtId="0" fontId="47" fillId="0" borderId="12" xfId="0" applyNumberFormat="1" applyFont="1" applyFill="1" applyBorder="1" applyAlignment="1">
      <alignment horizontal="center" vertical="center" wrapText="1"/>
    </xf>
    <xf numFmtId="43" fontId="47" fillId="0" borderId="0" xfId="155" applyFont="1" applyFill="1" applyAlignment="1">
      <alignment horizontal="center" vertical="center" wrapText="1"/>
    </xf>
    <xf numFmtId="0" fontId="50" fillId="0" borderId="0" xfId="0" applyFont="1" applyFill="1" applyAlignment="1">
      <alignment horizontal="left" vertical="center" wrapText="1"/>
    </xf>
  </cellXfs>
  <cellStyles count="156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151"/>
    <cellStyle name="Normal 2" xfId="32"/>
    <cellStyle name="S0" xfId="33"/>
    <cellStyle name="S3_Лист4 (2)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Беззащитный" xfId="41"/>
    <cellStyle name="Ввод  2" xfId="42"/>
    <cellStyle name="Вывод 2" xfId="43"/>
    <cellStyle name="Вычисление 2" xfId="44"/>
    <cellStyle name="Гиперссылка" xfId="45" builtinId="8"/>
    <cellStyle name="Денежный" xfId="153" builtinId="4"/>
    <cellStyle name="Заголовок 1 2" xfId="46"/>
    <cellStyle name="Заголовок 2 2" xfId="47"/>
    <cellStyle name="Заголовок 3 2" xfId="48"/>
    <cellStyle name="Заголовок 4 2" xfId="49"/>
    <cellStyle name="ЗаголовокСтолбца" xfId="50"/>
    <cellStyle name="Защитный" xfId="51"/>
    <cellStyle name="Значение" xfId="52"/>
    <cellStyle name="Итог 2" xfId="53"/>
    <cellStyle name="Контрольная ячейка 2" xfId="54"/>
    <cellStyle name="Название 2" xfId="55"/>
    <cellStyle name="Нейтральный" xfId="154" builtinId="28"/>
    <cellStyle name="Нейтральный 2" xfId="56"/>
    <cellStyle name="Обычный" xfId="0" builtinId="0"/>
    <cellStyle name="Обычный 10" xfId="57"/>
    <cellStyle name="Обычный 2" xfId="58"/>
    <cellStyle name="Обычный 2 10" xfId="59"/>
    <cellStyle name="Обычный 2 2" xfId="60"/>
    <cellStyle name="Обычный 2 2 2" xfId="61"/>
    <cellStyle name="Обычный 2 2 3" xfId="62"/>
    <cellStyle name="Обычный 2 2 4" xfId="63"/>
    <cellStyle name="Обычный 2 3" xfId="64"/>
    <cellStyle name="Обычный 2 4" xfId="65"/>
    <cellStyle name="Обычный 2_Доходы, затраты фин" xfId="66"/>
    <cellStyle name="Обычный 3" xfId="67"/>
    <cellStyle name="Обычный 3 2" xfId="68"/>
    <cellStyle name="Обычный 3 3" xfId="69"/>
    <cellStyle name="Обычный 3 4" xfId="70"/>
    <cellStyle name="Обычный 4" xfId="71"/>
    <cellStyle name="Обычный 4 2" xfId="72"/>
    <cellStyle name="Обычный 4 3" xfId="73"/>
    <cellStyle name="Обычный 4 4" xfId="74"/>
    <cellStyle name="Обычный 5" xfId="75"/>
    <cellStyle name="Обычный 6" xfId="76"/>
    <cellStyle name="Обычный 7" xfId="152"/>
    <cellStyle name="Обычный_Исполнительный аппарат МРСК Центра и Приволжья" xfId="148"/>
    <cellStyle name="Плохой 2" xfId="77"/>
    <cellStyle name="Поле ввода" xfId="78"/>
    <cellStyle name="Пояснение 2" xfId="79"/>
    <cellStyle name="Примечание 2" xfId="80"/>
    <cellStyle name="Процентный 10" xfId="81"/>
    <cellStyle name="Процентный 10 10" xfId="82"/>
    <cellStyle name="Процентный 10 2" xfId="83"/>
    <cellStyle name="Процентный 11" xfId="84"/>
    <cellStyle name="Процентный 11 2" xfId="85"/>
    <cellStyle name="Процентный 12" xfId="86"/>
    <cellStyle name="Процентный 13" xfId="87"/>
    <cellStyle name="Процентный 14" xfId="88"/>
    <cellStyle name="Процентный 15" xfId="89"/>
    <cellStyle name="Процентный 2" xfId="90"/>
    <cellStyle name="Процентный 2 10" xfId="91"/>
    <cellStyle name="Процентный 2 11" xfId="92"/>
    <cellStyle name="Процентный 2 2" xfId="93"/>
    <cellStyle name="Процентный 2 3" xfId="94"/>
    <cellStyle name="Процентный 2 4" xfId="95"/>
    <cellStyle name="Процентный 2 5" xfId="96"/>
    <cellStyle name="Процентный 2 6" xfId="97"/>
    <cellStyle name="Процентный 2 7" xfId="98"/>
    <cellStyle name="Процентный 2 8" xfId="99"/>
    <cellStyle name="Процентный 2 9" xfId="100"/>
    <cellStyle name="Процентный 3" xfId="101"/>
    <cellStyle name="Процентный 4" xfId="102"/>
    <cellStyle name="Процентный 5" xfId="103"/>
    <cellStyle name="Процентный 6" xfId="104"/>
    <cellStyle name="Процентный 7" xfId="105"/>
    <cellStyle name="Процентный 8" xfId="106"/>
    <cellStyle name="Процентный 9" xfId="107"/>
    <cellStyle name="Связанная ячейка 2" xfId="108"/>
    <cellStyle name="Стиль 1" xfId="109"/>
    <cellStyle name="Стиль 1 2" xfId="110"/>
    <cellStyle name="Стиль 1 2 2" xfId="111"/>
    <cellStyle name="Стиль 1 2 3" xfId="112"/>
    <cellStyle name="Стиль 1 2 4" xfId="113"/>
    <cellStyle name="Стиль 1 3" xfId="114"/>
    <cellStyle name="Стиль 1 4" xfId="115"/>
    <cellStyle name="Текст предупреждения 2" xfId="116"/>
    <cellStyle name="Тысячи [0]_22гк" xfId="117"/>
    <cellStyle name="Тысячи_22гк" xfId="118"/>
    <cellStyle name="Финансовый" xfId="155" builtinId="3"/>
    <cellStyle name="Финансовый 10" xfId="119"/>
    <cellStyle name="Финансовый 10 2" xfId="120"/>
    <cellStyle name="Финансовый 11" xfId="121"/>
    <cellStyle name="Финансовый 11 2" xfId="122"/>
    <cellStyle name="Финансовый 12" xfId="123"/>
    <cellStyle name="Финансовый 13" xfId="124"/>
    <cellStyle name="Финансовый 14" xfId="125"/>
    <cellStyle name="Финансовый 15" xfId="126"/>
    <cellStyle name="Финансовый 16" xfId="127"/>
    <cellStyle name="Финансовый 17" xfId="128"/>
    <cellStyle name="Финансовый 18" xfId="149"/>
    <cellStyle name="Финансовый 2" xfId="129"/>
    <cellStyle name="Финансовый 2 10" xfId="130"/>
    <cellStyle name="Финансовый 2 11" xfId="131"/>
    <cellStyle name="Финансовый 2 2" xfId="132"/>
    <cellStyle name="Финансовый 2 2 2" xfId="150"/>
    <cellStyle name="Финансовый 2 3" xfId="133"/>
    <cellStyle name="Финансовый 2 4" xfId="134"/>
    <cellStyle name="Финансовый 2 5" xfId="135"/>
    <cellStyle name="Финансовый 2 6" xfId="136"/>
    <cellStyle name="Финансовый 2 7" xfId="137"/>
    <cellStyle name="Финансовый 2 8" xfId="138"/>
    <cellStyle name="Финансовый 2 9" xfId="139"/>
    <cellStyle name="Финансовый 3" xfId="140"/>
    <cellStyle name="Финансовый 4" xfId="141"/>
    <cellStyle name="Финансовый 5" xfId="142"/>
    <cellStyle name="Финансовый 6" xfId="143"/>
    <cellStyle name="Финансовый 7" xfId="144"/>
    <cellStyle name="Финансовый 8" xfId="145"/>
    <cellStyle name="Финансовый 9" xfId="146"/>
    <cellStyle name="Хороший 2" xfId="147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969696"/>
      <color rgb="FF0000FF"/>
      <color rgb="FF3D5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FI85"/>
  <sheetViews>
    <sheetView tabSelected="1" view="pageBreakPreview" zoomScale="75" zoomScaleNormal="100" zoomScaleSheetLayoutView="75" workbookViewId="0">
      <pane xSplit="13" ySplit="9" topLeftCell="N62" activePane="bottomRight" state="frozen"/>
      <selection pane="topRight" activeCell="N1" sqref="N1"/>
      <selection pane="bottomLeft" activeCell="A10" sqref="A10"/>
      <selection pane="bottomRight" activeCell="N65" sqref="N65"/>
    </sheetView>
  </sheetViews>
  <sheetFormatPr defaultRowHeight="15.75" x14ac:dyDescent="0.25"/>
  <cols>
    <col min="1" max="1" width="11" style="14" customWidth="1"/>
    <col min="2" max="2" width="8" style="14" customWidth="1"/>
    <col min="3" max="3" width="14.28515625" style="14" customWidth="1"/>
    <col min="4" max="4" width="18.42578125" style="14" customWidth="1"/>
    <col min="5" max="5" width="13" style="14" customWidth="1"/>
    <col min="6" max="6" width="9.28515625" style="14" customWidth="1"/>
    <col min="7" max="7" width="25" style="14" customWidth="1"/>
    <col min="8" max="8" width="15.5703125" style="14" customWidth="1"/>
    <col min="9" max="9" width="11.7109375" style="14" customWidth="1"/>
    <col min="10" max="10" width="12.42578125" style="14" customWidth="1"/>
    <col min="11" max="11" width="12.28515625" style="14" customWidth="1"/>
    <col min="12" max="12" width="14.85546875" style="14" customWidth="1"/>
    <col min="13" max="13" width="17.7109375" style="14" customWidth="1"/>
    <col min="14" max="14" width="14.5703125" style="14" customWidth="1"/>
    <col min="15" max="15" width="19" style="14" customWidth="1"/>
    <col min="16" max="16" width="17" style="28" customWidth="1"/>
    <col min="17" max="17" width="13.5703125" style="14" customWidth="1"/>
    <col min="18" max="18" width="17.42578125" style="14" customWidth="1"/>
    <col min="19" max="19" width="16.85546875" style="14" customWidth="1"/>
    <col min="20" max="20" width="17.7109375" style="14" customWidth="1"/>
    <col min="21" max="21" width="10.5703125" style="14" customWidth="1"/>
    <col min="22" max="22" width="12.140625" style="14" customWidth="1"/>
    <col min="23" max="23" width="17.140625" style="14" customWidth="1"/>
    <col min="24" max="24" width="14.140625" style="14" customWidth="1"/>
    <col min="25" max="25" width="13.5703125" style="14" customWidth="1"/>
    <col min="26" max="26" width="14" style="14" customWidth="1"/>
    <col min="27" max="27" width="17.28515625" style="14" customWidth="1"/>
    <col min="28" max="28" width="14.7109375" style="14" customWidth="1"/>
    <col min="29" max="29" width="16.28515625" style="14" customWidth="1"/>
    <col min="30" max="30" width="12.5703125" style="14" customWidth="1"/>
    <col min="31" max="31" width="15" style="14" customWidth="1"/>
    <col min="32" max="32" width="12.7109375" style="14" customWidth="1"/>
    <col min="33" max="33" width="16.7109375" style="14" customWidth="1"/>
    <col min="34" max="34" width="12.7109375" style="14" customWidth="1"/>
    <col min="35" max="35" width="16" style="14" customWidth="1"/>
    <col min="36" max="36" width="9.28515625" style="14" customWidth="1"/>
    <col min="37" max="37" width="19.140625" style="14" customWidth="1"/>
    <col min="38" max="38" width="13.42578125" style="14" customWidth="1"/>
    <col min="39" max="39" width="14" style="14" customWidth="1"/>
    <col min="40" max="40" width="16" style="14" customWidth="1"/>
    <col min="41" max="41" width="12" style="14" customWidth="1"/>
    <col min="42" max="48" width="9.28515625" style="14" customWidth="1"/>
    <col min="49" max="49" width="12.140625" style="14" customWidth="1"/>
    <col min="50" max="50" width="14.28515625" style="14" customWidth="1"/>
    <col min="51" max="51" width="11.42578125" style="14" customWidth="1"/>
    <col min="52" max="52" width="18.7109375" style="14" customWidth="1"/>
    <col min="53" max="53" width="11.42578125" style="14" customWidth="1"/>
    <col min="54" max="54" width="9" style="15" customWidth="1"/>
    <col min="55" max="55" width="2.42578125" style="14" customWidth="1"/>
    <col min="56" max="56" width="3.5703125" style="14" customWidth="1"/>
    <col min="57" max="78" width="9.140625" style="14" customWidth="1"/>
    <col min="79" max="16384" width="9.140625" style="14"/>
  </cols>
  <sheetData>
    <row r="1" spans="1:59" x14ac:dyDescent="0.25">
      <c r="A1" s="18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33"/>
      <c r="R1" s="33"/>
      <c r="S1" s="33"/>
      <c r="T1" s="33"/>
    </row>
    <row r="2" spans="1:59" x14ac:dyDescent="0.25">
      <c r="A2" s="36"/>
      <c r="B2" s="36"/>
      <c r="C2" s="36"/>
      <c r="D2" s="36"/>
      <c r="E2" s="37" t="s">
        <v>235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8"/>
    </row>
    <row r="3" spans="1:59" ht="14.25" customHeight="1" x14ac:dyDescent="0.25">
      <c r="A3" s="39"/>
      <c r="B3" s="36"/>
      <c r="C3" s="36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8"/>
    </row>
    <row r="4" spans="1:59" ht="15.75" hidden="1" customHeight="1" x14ac:dyDescent="0.25">
      <c r="A4" s="36"/>
      <c r="B4" s="36"/>
      <c r="C4" s="36"/>
      <c r="D4" s="36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8"/>
    </row>
    <row r="5" spans="1:59" ht="30" customHeight="1" x14ac:dyDescent="0.25">
      <c r="A5" s="41" t="s">
        <v>3</v>
      </c>
      <c r="B5" s="41" t="s">
        <v>4</v>
      </c>
      <c r="C5" s="42" t="s">
        <v>42</v>
      </c>
      <c r="D5" s="43"/>
      <c r="E5" s="41" t="s">
        <v>7</v>
      </c>
      <c r="F5" s="41" t="s">
        <v>5</v>
      </c>
      <c r="G5" s="41" t="s">
        <v>0</v>
      </c>
      <c r="H5" s="41" t="s">
        <v>55</v>
      </c>
      <c r="I5" s="41" t="s">
        <v>56</v>
      </c>
      <c r="J5" s="41" t="s">
        <v>259</v>
      </c>
      <c r="K5" s="41" t="s">
        <v>35</v>
      </c>
      <c r="L5" s="41" t="s">
        <v>36</v>
      </c>
      <c r="M5" s="41" t="s">
        <v>1</v>
      </c>
      <c r="N5" s="41" t="s">
        <v>10</v>
      </c>
      <c r="O5" s="44" t="s">
        <v>43</v>
      </c>
      <c r="P5" s="44" t="s">
        <v>44</v>
      </c>
      <c r="Q5" s="45" t="s">
        <v>57</v>
      </c>
      <c r="R5" s="46"/>
      <c r="S5" s="46"/>
      <c r="T5" s="47"/>
      <c r="U5" s="41" t="s">
        <v>11</v>
      </c>
      <c r="V5" s="41" t="s">
        <v>2</v>
      </c>
      <c r="W5" s="41" t="s">
        <v>48</v>
      </c>
      <c r="X5" s="48" t="s">
        <v>58</v>
      </c>
      <c r="Y5" s="48" t="s">
        <v>59</v>
      </c>
      <c r="Z5" s="42" t="s">
        <v>60</v>
      </c>
      <c r="AA5" s="49"/>
      <c r="AB5" s="49"/>
      <c r="AC5" s="43"/>
      <c r="AD5" s="42" t="s">
        <v>45</v>
      </c>
      <c r="AE5" s="49"/>
      <c r="AF5" s="49"/>
      <c r="AG5" s="49"/>
      <c r="AH5" s="49"/>
      <c r="AI5" s="49"/>
      <c r="AJ5" s="49"/>
      <c r="AK5" s="49"/>
      <c r="AL5" s="49"/>
      <c r="AM5" s="43"/>
      <c r="AN5" s="41" t="s">
        <v>46</v>
      </c>
      <c r="AO5" s="41" t="s">
        <v>12</v>
      </c>
      <c r="AP5" s="50" t="s">
        <v>61</v>
      </c>
      <c r="AQ5" s="51"/>
      <c r="AR5" s="51"/>
      <c r="AS5" s="51"/>
      <c r="AT5" s="51"/>
      <c r="AU5" s="51"/>
      <c r="AV5" s="51"/>
      <c r="AW5" s="52"/>
      <c r="AX5" s="41" t="s">
        <v>73</v>
      </c>
      <c r="AY5" s="41" t="s">
        <v>74</v>
      </c>
      <c r="AZ5" s="53" t="s">
        <v>6</v>
      </c>
      <c r="BA5" s="36"/>
      <c r="BB5" s="38"/>
    </row>
    <row r="6" spans="1:59" ht="35.25" customHeight="1" x14ac:dyDescent="0.25">
      <c r="A6" s="54"/>
      <c r="B6" s="54"/>
      <c r="C6" s="41" t="s">
        <v>8</v>
      </c>
      <c r="D6" s="41" t="s">
        <v>47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55"/>
      <c r="Q6" s="56"/>
      <c r="R6" s="57"/>
      <c r="S6" s="57"/>
      <c r="T6" s="58"/>
      <c r="U6" s="54"/>
      <c r="V6" s="54"/>
      <c r="W6" s="54"/>
      <c r="X6" s="48"/>
      <c r="Y6" s="48"/>
      <c r="Z6" s="41" t="s">
        <v>62</v>
      </c>
      <c r="AA6" s="41" t="s">
        <v>49</v>
      </c>
      <c r="AB6" s="41" t="s">
        <v>50</v>
      </c>
      <c r="AC6" s="41" t="s">
        <v>51</v>
      </c>
      <c r="AD6" s="41" t="s">
        <v>34</v>
      </c>
      <c r="AE6" s="41" t="s">
        <v>37</v>
      </c>
      <c r="AF6" s="42" t="s">
        <v>52</v>
      </c>
      <c r="AG6" s="43"/>
      <c r="AH6" s="41" t="s">
        <v>38</v>
      </c>
      <c r="AI6" s="42" t="s">
        <v>53</v>
      </c>
      <c r="AJ6" s="43"/>
      <c r="AK6" s="44" t="s">
        <v>41</v>
      </c>
      <c r="AL6" s="41" t="s">
        <v>63</v>
      </c>
      <c r="AM6" s="59" t="s">
        <v>64</v>
      </c>
      <c r="AN6" s="54"/>
      <c r="AO6" s="54"/>
      <c r="AP6" s="53" t="s">
        <v>65</v>
      </c>
      <c r="AQ6" s="53" t="s">
        <v>66</v>
      </c>
      <c r="AR6" s="53" t="s">
        <v>67</v>
      </c>
      <c r="AS6" s="53" t="s">
        <v>68</v>
      </c>
      <c r="AT6" s="53" t="s">
        <v>69</v>
      </c>
      <c r="AU6" s="60" t="s">
        <v>70</v>
      </c>
      <c r="AV6" s="60" t="s">
        <v>71</v>
      </c>
      <c r="AW6" s="53" t="s">
        <v>72</v>
      </c>
      <c r="AX6" s="54"/>
      <c r="AY6" s="54"/>
      <c r="AZ6" s="61"/>
      <c r="BA6" s="36"/>
      <c r="BB6" s="38"/>
    </row>
    <row r="7" spans="1:59" ht="190.5" customHeight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  <c r="P7" s="63"/>
      <c r="Q7" s="64">
        <v>2023</v>
      </c>
      <c r="R7" s="64">
        <v>2024</v>
      </c>
      <c r="S7" s="64">
        <v>2025</v>
      </c>
      <c r="T7" s="64">
        <v>2026</v>
      </c>
      <c r="U7" s="62"/>
      <c r="V7" s="62"/>
      <c r="W7" s="62"/>
      <c r="X7" s="48"/>
      <c r="Y7" s="48"/>
      <c r="Z7" s="62"/>
      <c r="AA7" s="62"/>
      <c r="AB7" s="62"/>
      <c r="AC7" s="62"/>
      <c r="AD7" s="62"/>
      <c r="AE7" s="62"/>
      <c r="AF7" s="65" t="s">
        <v>54</v>
      </c>
      <c r="AG7" s="65" t="s">
        <v>40</v>
      </c>
      <c r="AH7" s="62"/>
      <c r="AI7" s="65" t="s">
        <v>39</v>
      </c>
      <c r="AJ7" s="65" t="s">
        <v>40</v>
      </c>
      <c r="AK7" s="63"/>
      <c r="AL7" s="62"/>
      <c r="AM7" s="66"/>
      <c r="AN7" s="62"/>
      <c r="AO7" s="62"/>
      <c r="AP7" s="67"/>
      <c r="AQ7" s="67"/>
      <c r="AR7" s="67"/>
      <c r="AS7" s="67"/>
      <c r="AT7" s="67"/>
      <c r="AU7" s="68"/>
      <c r="AV7" s="68"/>
      <c r="AW7" s="67"/>
      <c r="AX7" s="62"/>
      <c r="AY7" s="62"/>
      <c r="AZ7" s="67"/>
      <c r="BA7" s="36"/>
      <c r="BB7" s="38"/>
      <c r="BE7" s="19"/>
    </row>
    <row r="8" spans="1:59" x14ac:dyDescent="0.25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  <c r="Y8" s="69">
        <v>25</v>
      </c>
      <c r="Z8" s="69">
        <v>26</v>
      </c>
      <c r="AA8" s="69">
        <v>27</v>
      </c>
      <c r="AB8" s="69">
        <v>28</v>
      </c>
      <c r="AC8" s="69">
        <v>29</v>
      </c>
      <c r="AD8" s="69">
        <v>30</v>
      </c>
      <c r="AE8" s="69">
        <v>31</v>
      </c>
      <c r="AF8" s="69">
        <v>32</v>
      </c>
      <c r="AG8" s="69">
        <v>33</v>
      </c>
      <c r="AH8" s="69">
        <v>34</v>
      </c>
      <c r="AI8" s="69">
        <v>35</v>
      </c>
      <c r="AJ8" s="69">
        <v>36</v>
      </c>
      <c r="AK8" s="69">
        <v>37</v>
      </c>
      <c r="AL8" s="69">
        <v>38</v>
      </c>
      <c r="AM8" s="69">
        <v>39</v>
      </c>
      <c r="AN8" s="69">
        <v>40</v>
      </c>
      <c r="AO8" s="69">
        <v>41</v>
      </c>
      <c r="AP8" s="69">
        <v>42</v>
      </c>
      <c r="AQ8" s="69">
        <v>43</v>
      </c>
      <c r="AR8" s="69">
        <v>44</v>
      </c>
      <c r="AS8" s="69">
        <v>45</v>
      </c>
      <c r="AT8" s="69">
        <v>46</v>
      </c>
      <c r="AU8" s="69">
        <v>47</v>
      </c>
      <c r="AV8" s="69">
        <v>48</v>
      </c>
      <c r="AW8" s="69">
        <v>49</v>
      </c>
      <c r="AX8" s="69">
        <v>50</v>
      </c>
      <c r="AY8" s="69">
        <v>51</v>
      </c>
      <c r="AZ8" s="69">
        <v>52</v>
      </c>
      <c r="BA8" s="36"/>
      <c r="BB8" s="38"/>
    </row>
    <row r="9" spans="1:59" ht="58.5" customHeight="1" x14ac:dyDescent="0.25">
      <c r="A9" s="70">
        <v>4</v>
      </c>
      <c r="B9" s="71">
        <v>1</v>
      </c>
      <c r="C9" s="72" t="s">
        <v>77</v>
      </c>
      <c r="D9" s="72" t="s">
        <v>100</v>
      </c>
      <c r="E9" s="72" t="s">
        <v>96</v>
      </c>
      <c r="F9" s="72">
        <v>1</v>
      </c>
      <c r="G9" s="72" t="s">
        <v>84</v>
      </c>
      <c r="H9" s="72" t="s">
        <v>85</v>
      </c>
      <c r="I9" s="72" t="s">
        <v>85</v>
      </c>
      <c r="J9" s="72">
        <v>2</v>
      </c>
      <c r="K9" s="70"/>
      <c r="L9" s="72" t="s">
        <v>75</v>
      </c>
      <c r="M9" s="72" t="s">
        <v>129</v>
      </c>
      <c r="N9" s="72" t="s">
        <v>76</v>
      </c>
      <c r="O9" s="73">
        <v>2526.9</v>
      </c>
      <c r="P9" s="73">
        <f>O9*1.2</f>
        <v>3032.28</v>
      </c>
      <c r="Q9" s="73">
        <v>0</v>
      </c>
      <c r="R9" s="74">
        <f>P9</f>
        <v>3032.28</v>
      </c>
      <c r="S9" s="74">
        <v>0</v>
      </c>
      <c r="T9" s="74">
        <v>0</v>
      </c>
      <c r="U9" s="69" t="s">
        <v>97</v>
      </c>
      <c r="V9" s="72" t="s">
        <v>88</v>
      </c>
      <c r="W9" s="72" t="s">
        <v>79</v>
      </c>
      <c r="X9" s="75">
        <v>45260</v>
      </c>
      <c r="Y9" s="75">
        <v>45290</v>
      </c>
      <c r="Z9" s="70"/>
      <c r="AA9" s="70"/>
      <c r="AB9" s="70"/>
      <c r="AC9" s="70"/>
      <c r="AD9" s="72" t="s">
        <v>84</v>
      </c>
      <c r="AE9" s="72" t="s">
        <v>81</v>
      </c>
      <c r="AF9" s="72">
        <v>876</v>
      </c>
      <c r="AG9" s="72" t="s">
        <v>82</v>
      </c>
      <c r="AH9" s="72">
        <v>1</v>
      </c>
      <c r="AI9" s="72">
        <v>27000000000</v>
      </c>
      <c r="AJ9" s="72" t="s">
        <v>83</v>
      </c>
      <c r="AK9" s="75">
        <v>45321</v>
      </c>
      <c r="AL9" s="75">
        <v>45321</v>
      </c>
      <c r="AM9" s="75">
        <v>45656</v>
      </c>
      <c r="AN9" s="70">
        <v>2024</v>
      </c>
      <c r="AO9" s="70"/>
      <c r="AP9" s="70"/>
      <c r="AQ9" s="70"/>
      <c r="AR9" s="70"/>
      <c r="AS9" s="76"/>
      <c r="AT9" s="77"/>
      <c r="AU9" s="78"/>
      <c r="AV9" s="70"/>
      <c r="AW9" s="70"/>
      <c r="AX9" s="70"/>
      <c r="AY9" s="70"/>
      <c r="AZ9" s="70"/>
      <c r="BA9" s="79">
        <v>2526.9</v>
      </c>
      <c r="BB9" s="80">
        <f>BA9-O9</f>
        <v>0</v>
      </c>
      <c r="BG9" s="14">
        <f>O9*1.2</f>
        <v>3032.28</v>
      </c>
    </row>
    <row r="10" spans="1:59" s="29" customFormat="1" ht="114" customHeight="1" x14ac:dyDescent="0.25">
      <c r="A10" s="70">
        <v>4</v>
      </c>
      <c r="B10" s="71">
        <v>2</v>
      </c>
      <c r="C10" s="72" t="s">
        <v>77</v>
      </c>
      <c r="D10" s="72" t="s">
        <v>100</v>
      </c>
      <c r="E10" s="72" t="s">
        <v>96</v>
      </c>
      <c r="F10" s="72">
        <v>1</v>
      </c>
      <c r="G10" s="72" t="s">
        <v>260</v>
      </c>
      <c r="H10" s="72" t="s">
        <v>85</v>
      </c>
      <c r="I10" s="72" t="s">
        <v>85</v>
      </c>
      <c r="J10" s="72">
        <v>2</v>
      </c>
      <c r="K10" s="70"/>
      <c r="L10" s="72" t="s">
        <v>75</v>
      </c>
      <c r="M10" s="72" t="s">
        <v>129</v>
      </c>
      <c r="N10" s="72" t="s">
        <v>76</v>
      </c>
      <c r="O10" s="73">
        <v>1131.6600000000001</v>
      </c>
      <c r="P10" s="81">
        <f t="shared" ref="P10:P13" si="0">O10*1.2</f>
        <v>1357.992</v>
      </c>
      <c r="Q10" s="73">
        <v>226.33</v>
      </c>
      <c r="R10" s="74">
        <f>P10-Q10</f>
        <v>1131.662</v>
      </c>
      <c r="S10" s="74">
        <v>0</v>
      </c>
      <c r="T10" s="74">
        <v>0</v>
      </c>
      <c r="U10" s="69" t="s">
        <v>97</v>
      </c>
      <c r="V10" s="72" t="s">
        <v>88</v>
      </c>
      <c r="W10" s="72" t="s">
        <v>79</v>
      </c>
      <c r="X10" s="75">
        <v>45168</v>
      </c>
      <c r="Y10" s="75">
        <v>45199</v>
      </c>
      <c r="Z10" s="70"/>
      <c r="AA10" s="70"/>
      <c r="AB10" s="70"/>
      <c r="AC10" s="70"/>
      <c r="AD10" s="72" t="s">
        <v>260</v>
      </c>
      <c r="AE10" s="72" t="s">
        <v>81</v>
      </c>
      <c r="AF10" s="72">
        <v>876</v>
      </c>
      <c r="AG10" s="72" t="s">
        <v>82</v>
      </c>
      <c r="AH10" s="72">
        <v>1</v>
      </c>
      <c r="AI10" s="72">
        <v>27000000000</v>
      </c>
      <c r="AJ10" s="72" t="s">
        <v>83</v>
      </c>
      <c r="AK10" s="75">
        <v>45229</v>
      </c>
      <c r="AL10" s="75">
        <v>45229</v>
      </c>
      <c r="AM10" s="75">
        <v>45595</v>
      </c>
      <c r="AN10" s="70" t="s">
        <v>95</v>
      </c>
      <c r="AO10" s="70"/>
      <c r="AP10" s="70"/>
      <c r="AQ10" s="70"/>
      <c r="AR10" s="70"/>
      <c r="AS10" s="76"/>
      <c r="AT10" s="77"/>
      <c r="AU10" s="78"/>
      <c r="AV10" s="70"/>
      <c r="AW10" s="70"/>
      <c r="AX10" s="70"/>
      <c r="AY10" s="70"/>
      <c r="AZ10" s="70"/>
      <c r="BA10" s="79">
        <v>1131.6600000000001</v>
      </c>
      <c r="BB10" s="80">
        <f t="shared" ref="BB10:BB58" si="1">BA10-O10</f>
        <v>0</v>
      </c>
      <c r="BG10" s="29">
        <f>O10*1.2</f>
        <v>1357.992</v>
      </c>
    </row>
    <row r="11" spans="1:59" ht="77.25" customHeight="1" x14ac:dyDescent="0.25">
      <c r="A11" s="70">
        <v>4</v>
      </c>
      <c r="B11" s="71">
        <v>3</v>
      </c>
      <c r="C11" s="72" t="s">
        <v>77</v>
      </c>
      <c r="D11" s="72" t="s">
        <v>100</v>
      </c>
      <c r="E11" s="72" t="s">
        <v>96</v>
      </c>
      <c r="F11" s="72">
        <v>1</v>
      </c>
      <c r="G11" s="72" t="s">
        <v>89</v>
      </c>
      <c r="H11" s="72" t="s">
        <v>85</v>
      </c>
      <c r="I11" s="72" t="s">
        <v>85</v>
      </c>
      <c r="J11" s="72">
        <v>2</v>
      </c>
      <c r="K11" s="70"/>
      <c r="L11" s="72" t="s">
        <v>75</v>
      </c>
      <c r="M11" s="72" t="s">
        <v>129</v>
      </c>
      <c r="N11" s="72" t="s">
        <v>76</v>
      </c>
      <c r="O11" s="73">
        <v>2200</v>
      </c>
      <c r="P11" s="81">
        <f>O11*1.2</f>
        <v>2640</v>
      </c>
      <c r="Q11" s="73">
        <v>2640</v>
      </c>
      <c r="R11" s="74">
        <v>0</v>
      </c>
      <c r="S11" s="74">
        <v>0</v>
      </c>
      <c r="T11" s="74">
        <v>0</v>
      </c>
      <c r="U11" s="69" t="s">
        <v>97</v>
      </c>
      <c r="V11" s="72" t="s">
        <v>88</v>
      </c>
      <c r="W11" s="72" t="s">
        <v>79</v>
      </c>
      <c r="X11" s="75">
        <v>44985</v>
      </c>
      <c r="Y11" s="75">
        <v>45015</v>
      </c>
      <c r="Z11" s="70"/>
      <c r="AA11" s="70"/>
      <c r="AB11" s="70"/>
      <c r="AC11" s="70"/>
      <c r="AD11" s="72" t="s">
        <v>89</v>
      </c>
      <c r="AE11" s="72" t="s">
        <v>81</v>
      </c>
      <c r="AF11" s="72">
        <v>796</v>
      </c>
      <c r="AG11" s="72" t="s">
        <v>98</v>
      </c>
      <c r="AH11" s="72">
        <v>20</v>
      </c>
      <c r="AI11" s="72">
        <v>27000000000</v>
      </c>
      <c r="AJ11" s="72" t="s">
        <v>83</v>
      </c>
      <c r="AK11" s="75">
        <v>45046</v>
      </c>
      <c r="AL11" s="75">
        <v>45046</v>
      </c>
      <c r="AM11" s="75">
        <v>45046</v>
      </c>
      <c r="AN11" s="70">
        <v>2023</v>
      </c>
      <c r="AO11" s="70"/>
      <c r="AP11" s="70"/>
      <c r="AQ11" s="70"/>
      <c r="AR11" s="70"/>
      <c r="AS11" s="76"/>
      <c r="AT11" s="77"/>
      <c r="AU11" s="78"/>
      <c r="AV11" s="70"/>
      <c r="AW11" s="70"/>
      <c r="AX11" s="70"/>
      <c r="AY11" s="70"/>
      <c r="AZ11" s="70"/>
      <c r="BA11" s="79">
        <v>2200</v>
      </c>
      <c r="BB11" s="80">
        <f t="shared" si="1"/>
        <v>0</v>
      </c>
      <c r="BE11" s="14" t="s">
        <v>242</v>
      </c>
    </row>
    <row r="12" spans="1:59" ht="81.75" customHeight="1" x14ac:dyDescent="0.25">
      <c r="A12" s="70">
        <v>4</v>
      </c>
      <c r="B12" s="71">
        <v>4</v>
      </c>
      <c r="C12" s="72" t="s">
        <v>77</v>
      </c>
      <c r="D12" s="72" t="s">
        <v>100</v>
      </c>
      <c r="E12" s="72" t="s">
        <v>96</v>
      </c>
      <c r="F12" s="72">
        <v>1</v>
      </c>
      <c r="G12" s="72" t="s">
        <v>90</v>
      </c>
      <c r="H12" s="72" t="s">
        <v>86</v>
      </c>
      <c r="I12" s="72" t="s">
        <v>85</v>
      </c>
      <c r="J12" s="72">
        <v>2</v>
      </c>
      <c r="K12" s="70"/>
      <c r="L12" s="72" t="s">
        <v>75</v>
      </c>
      <c r="M12" s="72" t="s">
        <v>129</v>
      </c>
      <c r="N12" s="72" t="s">
        <v>76</v>
      </c>
      <c r="O12" s="73">
        <v>4500</v>
      </c>
      <c r="P12" s="81">
        <f t="shared" si="0"/>
        <v>5400</v>
      </c>
      <c r="Q12" s="73">
        <v>5400</v>
      </c>
      <c r="R12" s="74">
        <v>0</v>
      </c>
      <c r="S12" s="74">
        <v>0</v>
      </c>
      <c r="T12" s="74">
        <v>0</v>
      </c>
      <c r="U12" s="69" t="s">
        <v>97</v>
      </c>
      <c r="V12" s="72" t="s">
        <v>88</v>
      </c>
      <c r="W12" s="72" t="s">
        <v>79</v>
      </c>
      <c r="X12" s="75">
        <v>45138</v>
      </c>
      <c r="Y12" s="75">
        <v>45168</v>
      </c>
      <c r="Z12" s="70"/>
      <c r="AA12" s="70"/>
      <c r="AB12" s="70"/>
      <c r="AC12" s="70"/>
      <c r="AD12" s="72" t="s">
        <v>90</v>
      </c>
      <c r="AE12" s="72" t="s">
        <v>81</v>
      </c>
      <c r="AF12" s="72">
        <v>796</v>
      </c>
      <c r="AG12" s="72" t="s">
        <v>98</v>
      </c>
      <c r="AH12" s="72">
        <v>50</v>
      </c>
      <c r="AI12" s="72">
        <v>27000000000</v>
      </c>
      <c r="AJ12" s="72" t="s">
        <v>83</v>
      </c>
      <c r="AK12" s="75">
        <v>45199</v>
      </c>
      <c r="AL12" s="75">
        <v>45199</v>
      </c>
      <c r="AM12" s="75">
        <v>45230</v>
      </c>
      <c r="AN12" s="70">
        <v>2023</v>
      </c>
      <c r="AO12" s="70"/>
      <c r="AP12" s="70"/>
      <c r="AQ12" s="70"/>
      <c r="AR12" s="70"/>
      <c r="AS12" s="76"/>
      <c r="AT12" s="77"/>
      <c r="AU12" s="78"/>
      <c r="AV12" s="70"/>
      <c r="AW12" s="70"/>
      <c r="AX12" s="70"/>
      <c r="AY12" s="70"/>
      <c r="AZ12" s="70"/>
      <c r="BA12" s="79">
        <v>4500</v>
      </c>
      <c r="BB12" s="80">
        <f t="shared" si="1"/>
        <v>0</v>
      </c>
      <c r="BE12" s="14" t="s">
        <v>242</v>
      </c>
    </row>
    <row r="13" spans="1:59" ht="66.75" customHeight="1" x14ac:dyDescent="0.25">
      <c r="A13" s="70">
        <v>4</v>
      </c>
      <c r="B13" s="71">
        <v>5</v>
      </c>
      <c r="C13" s="72" t="s">
        <v>77</v>
      </c>
      <c r="D13" s="72" t="s">
        <v>100</v>
      </c>
      <c r="E13" s="72" t="s">
        <v>96</v>
      </c>
      <c r="F13" s="72">
        <v>1</v>
      </c>
      <c r="G13" s="82" t="s">
        <v>91</v>
      </c>
      <c r="H13" s="72" t="s">
        <v>85</v>
      </c>
      <c r="I13" s="72" t="s">
        <v>85</v>
      </c>
      <c r="J13" s="72">
        <v>2</v>
      </c>
      <c r="K13" s="70"/>
      <c r="L13" s="72" t="s">
        <v>75</v>
      </c>
      <c r="M13" s="72" t="s">
        <v>129</v>
      </c>
      <c r="N13" s="72" t="s">
        <v>76</v>
      </c>
      <c r="O13" s="73">
        <v>7500</v>
      </c>
      <c r="P13" s="81">
        <f t="shared" si="0"/>
        <v>9000</v>
      </c>
      <c r="Q13" s="73">
        <v>9000</v>
      </c>
      <c r="R13" s="74">
        <v>0</v>
      </c>
      <c r="S13" s="74">
        <v>0</v>
      </c>
      <c r="T13" s="74">
        <v>0</v>
      </c>
      <c r="U13" s="69" t="s">
        <v>87</v>
      </c>
      <c r="V13" s="72" t="s">
        <v>88</v>
      </c>
      <c r="W13" s="72" t="s">
        <v>79</v>
      </c>
      <c r="X13" s="75">
        <v>45137</v>
      </c>
      <c r="Y13" s="75">
        <v>45168</v>
      </c>
      <c r="Z13" s="70"/>
      <c r="AA13" s="70"/>
      <c r="AB13" s="70"/>
      <c r="AC13" s="70"/>
      <c r="AD13" s="82" t="s">
        <v>91</v>
      </c>
      <c r="AE13" s="72" t="s">
        <v>81</v>
      </c>
      <c r="AF13" s="72">
        <v>876</v>
      </c>
      <c r="AG13" s="72" t="s">
        <v>82</v>
      </c>
      <c r="AH13" s="72">
        <v>3</v>
      </c>
      <c r="AI13" s="72">
        <v>27000000000</v>
      </c>
      <c r="AJ13" s="72" t="s">
        <v>83</v>
      </c>
      <c r="AK13" s="75">
        <v>45137</v>
      </c>
      <c r="AL13" s="75">
        <v>45168</v>
      </c>
      <c r="AM13" s="75">
        <v>45229</v>
      </c>
      <c r="AN13" s="70">
        <v>2023</v>
      </c>
      <c r="AO13" s="70"/>
      <c r="AP13" s="70"/>
      <c r="AQ13" s="70"/>
      <c r="AR13" s="70"/>
      <c r="AS13" s="76"/>
      <c r="AT13" s="77"/>
      <c r="AU13" s="78"/>
      <c r="AV13" s="70"/>
      <c r="AW13" s="70"/>
      <c r="AX13" s="70"/>
      <c r="AY13" s="70"/>
      <c r="AZ13" s="72" t="s">
        <v>319</v>
      </c>
      <c r="BA13" s="79">
        <v>7500</v>
      </c>
      <c r="BB13" s="80">
        <f t="shared" si="1"/>
        <v>0</v>
      </c>
      <c r="BE13" s="14" t="s">
        <v>242</v>
      </c>
    </row>
    <row r="14" spans="1:59" ht="50.25" customHeight="1" x14ac:dyDescent="0.25">
      <c r="A14" s="70">
        <v>4</v>
      </c>
      <c r="B14" s="71">
        <v>6</v>
      </c>
      <c r="C14" s="72" t="s">
        <v>77</v>
      </c>
      <c r="D14" s="72" t="s">
        <v>100</v>
      </c>
      <c r="E14" s="72" t="s">
        <v>96</v>
      </c>
      <c r="F14" s="72">
        <v>1</v>
      </c>
      <c r="G14" s="72" t="s">
        <v>92</v>
      </c>
      <c r="H14" s="72" t="s">
        <v>93</v>
      </c>
      <c r="I14" s="72" t="s">
        <v>94</v>
      </c>
      <c r="J14" s="72">
        <v>2</v>
      </c>
      <c r="K14" s="70"/>
      <c r="L14" s="72" t="s">
        <v>75</v>
      </c>
      <c r="M14" s="72" t="s">
        <v>129</v>
      </c>
      <c r="N14" s="72" t="s">
        <v>76</v>
      </c>
      <c r="O14" s="73">
        <f>P14/1.2</f>
        <v>4736.666666666667</v>
      </c>
      <c r="P14" s="81">
        <v>5684</v>
      </c>
      <c r="Q14" s="73">
        <f>P14</f>
        <v>5684</v>
      </c>
      <c r="R14" s="74">
        <v>0</v>
      </c>
      <c r="S14" s="74">
        <v>0</v>
      </c>
      <c r="T14" s="74">
        <v>0</v>
      </c>
      <c r="U14" s="69" t="s">
        <v>87</v>
      </c>
      <c r="V14" s="72" t="s">
        <v>88</v>
      </c>
      <c r="W14" s="72" t="s">
        <v>79</v>
      </c>
      <c r="X14" s="75">
        <v>45168</v>
      </c>
      <c r="Y14" s="75">
        <v>45199</v>
      </c>
      <c r="Z14" s="70"/>
      <c r="AA14" s="70"/>
      <c r="AB14" s="70"/>
      <c r="AC14" s="70"/>
      <c r="AD14" s="72" t="s">
        <v>92</v>
      </c>
      <c r="AE14" s="72" t="s">
        <v>81</v>
      </c>
      <c r="AF14" s="72">
        <v>876</v>
      </c>
      <c r="AG14" s="72" t="s">
        <v>82</v>
      </c>
      <c r="AH14" s="72">
        <v>1</v>
      </c>
      <c r="AI14" s="72">
        <v>27000000000</v>
      </c>
      <c r="AJ14" s="72" t="s">
        <v>83</v>
      </c>
      <c r="AK14" s="75">
        <v>45199</v>
      </c>
      <c r="AL14" s="75">
        <v>45229</v>
      </c>
      <c r="AM14" s="75">
        <v>45291</v>
      </c>
      <c r="AN14" s="70">
        <v>2023</v>
      </c>
      <c r="AO14" s="70"/>
      <c r="AP14" s="70"/>
      <c r="AQ14" s="70"/>
      <c r="AR14" s="70"/>
      <c r="AS14" s="76"/>
      <c r="AT14" s="77"/>
      <c r="AU14" s="78"/>
      <c r="AV14" s="70"/>
      <c r="AW14" s="70"/>
      <c r="AX14" s="70"/>
      <c r="AY14" s="70"/>
      <c r="AZ14" s="70" t="str">
        <f>AZ13</f>
        <v>перенос сроков СЗ от 28.06.2023 №7518</v>
      </c>
      <c r="BA14" s="79">
        <v>9473</v>
      </c>
      <c r="BB14" s="80">
        <f t="shared" si="1"/>
        <v>4736.333333333333</v>
      </c>
      <c r="BE14" s="14" t="s">
        <v>242</v>
      </c>
    </row>
    <row r="15" spans="1:59" ht="91.5" customHeight="1" x14ac:dyDescent="0.25">
      <c r="A15" s="83">
        <v>4</v>
      </c>
      <c r="B15" s="71">
        <v>7</v>
      </c>
      <c r="C15" s="83" t="s">
        <v>77</v>
      </c>
      <c r="D15" s="72" t="s">
        <v>100</v>
      </c>
      <c r="E15" s="83" t="s">
        <v>96</v>
      </c>
      <c r="F15" s="83">
        <v>1</v>
      </c>
      <c r="G15" s="84" t="s">
        <v>101</v>
      </c>
      <c r="H15" s="84" t="s">
        <v>102</v>
      </c>
      <c r="I15" s="83" t="s">
        <v>103</v>
      </c>
      <c r="J15" s="72">
        <v>2</v>
      </c>
      <c r="K15" s="83"/>
      <c r="L15" s="72" t="s">
        <v>75</v>
      </c>
      <c r="M15" s="72" t="s">
        <v>129</v>
      </c>
      <c r="N15" s="72" t="s">
        <v>76</v>
      </c>
      <c r="O15" s="85">
        <v>5008.2049999999999</v>
      </c>
      <c r="P15" s="85">
        <v>6009.85</v>
      </c>
      <c r="Q15" s="85">
        <v>6009.85</v>
      </c>
      <c r="R15" s="85">
        <v>0</v>
      </c>
      <c r="S15" s="85">
        <v>0</v>
      </c>
      <c r="T15" s="85">
        <v>0</v>
      </c>
      <c r="U15" s="83" t="s">
        <v>104</v>
      </c>
      <c r="V15" s="72" t="s">
        <v>88</v>
      </c>
      <c r="W15" s="69" t="s">
        <v>105</v>
      </c>
      <c r="X15" s="86">
        <v>45229</v>
      </c>
      <c r="Y15" s="86">
        <v>45229</v>
      </c>
      <c r="Z15" s="69" t="s">
        <v>106</v>
      </c>
      <c r="AA15" s="83" t="s">
        <v>107</v>
      </c>
      <c r="AB15" s="69">
        <v>7705307770</v>
      </c>
      <c r="AC15" s="87">
        <v>771901001</v>
      </c>
      <c r="AD15" s="83" t="s">
        <v>101</v>
      </c>
      <c r="AE15" s="72" t="s">
        <v>81</v>
      </c>
      <c r="AF15" s="72">
        <v>876</v>
      </c>
      <c r="AG15" s="72" t="s">
        <v>82</v>
      </c>
      <c r="AH15" s="83">
        <v>1</v>
      </c>
      <c r="AI15" s="88">
        <v>27000000000</v>
      </c>
      <c r="AJ15" s="83" t="s">
        <v>83</v>
      </c>
      <c r="AK15" s="86">
        <v>45229</v>
      </c>
      <c r="AL15" s="86">
        <v>45260</v>
      </c>
      <c r="AM15" s="86">
        <v>45595</v>
      </c>
      <c r="AN15" s="89" t="s">
        <v>95</v>
      </c>
      <c r="AO15" s="83"/>
      <c r="AP15" s="83"/>
      <c r="AQ15" s="83"/>
      <c r="AR15" s="83"/>
      <c r="AS15" s="83"/>
      <c r="AT15" s="83"/>
      <c r="AU15" s="83"/>
      <c r="AV15" s="83"/>
      <c r="AW15" s="83"/>
      <c r="AX15" s="90"/>
      <c r="AY15" s="72"/>
      <c r="AZ15" s="72" t="s">
        <v>289</v>
      </c>
      <c r="BA15" s="79">
        <v>5008.2049999999999</v>
      </c>
      <c r="BB15" s="80">
        <f t="shared" si="1"/>
        <v>0</v>
      </c>
      <c r="BG15" s="14">
        <f t="shared" ref="BG15:BG23" si="2">O15*1.2</f>
        <v>6009.8459999999995</v>
      </c>
    </row>
    <row r="16" spans="1:59" s="22" customFormat="1" ht="72.75" customHeight="1" x14ac:dyDescent="0.25">
      <c r="A16" s="91">
        <v>4</v>
      </c>
      <c r="B16" s="92">
        <v>8</v>
      </c>
      <c r="C16" s="91" t="s">
        <v>77</v>
      </c>
      <c r="D16" s="91" t="s">
        <v>100</v>
      </c>
      <c r="E16" s="91" t="s">
        <v>96</v>
      </c>
      <c r="F16" s="91">
        <v>1</v>
      </c>
      <c r="G16" s="93" t="s">
        <v>108</v>
      </c>
      <c r="H16" s="93" t="s">
        <v>102</v>
      </c>
      <c r="I16" s="91" t="s">
        <v>186</v>
      </c>
      <c r="J16" s="72">
        <v>2</v>
      </c>
      <c r="K16" s="91"/>
      <c r="L16" s="72" t="s">
        <v>75</v>
      </c>
      <c r="M16" s="72" t="s">
        <v>129</v>
      </c>
      <c r="N16" s="72" t="s">
        <v>76</v>
      </c>
      <c r="O16" s="94">
        <v>124</v>
      </c>
      <c r="P16" s="94">
        <v>148.80000000000001</v>
      </c>
      <c r="Q16" s="94">
        <v>148.80000000000001</v>
      </c>
      <c r="R16" s="94">
        <v>0</v>
      </c>
      <c r="S16" s="94">
        <v>0</v>
      </c>
      <c r="T16" s="94">
        <v>0</v>
      </c>
      <c r="U16" s="91" t="s">
        <v>78</v>
      </c>
      <c r="V16" s="72" t="s">
        <v>88</v>
      </c>
      <c r="W16" s="95" t="s">
        <v>109</v>
      </c>
      <c r="X16" s="96">
        <v>45046</v>
      </c>
      <c r="Y16" s="96">
        <v>45077</v>
      </c>
      <c r="Z16" s="95"/>
      <c r="AA16" s="91"/>
      <c r="AB16" s="95"/>
      <c r="AC16" s="97"/>
      <c r="AD16" s="91" t="s">
        <v>108</v>
      </c>
      <c r="AE16" s="72" t="s">
        <v>81</v>
      </c>
      <c r="AF16" s="72">
        <v>876</v>
      </c>
      <c r="AG16" s="72" t="s">
        <v>82</v>
      </c>
      <c r="AH16" s="91">
        <v>1</v>
      </c>
      <c r="AI16" s="98">
        <v>27000000000</v>
      </c>
      <c r="AJ16" s="91" t="s">
        <v>83</v>
      </c>
      <c r="AK16" s="96">
        <v>45077</v>
      </c>
      <c r="AL16" s="96">
        <v>45107</v>
      </c>
      <c r="AM16" s="96">
        <v>45473</v>
      </c>
      <c r="AN16" s="99" t="s">
        <v>95</v>
      </c>
      <c r="AO16" s="91"/>
      <c r="AP16" s="91"/>
      <c r="AQ16" s="91"/>
      <c r="AR16" s="91"/>
      <c r="AS16" s="91"/>
      <c r="AT16" s="91"/>
      <c r="AU16" s="91"/>
      <c r="AV16" s="91"/>
      <c r="AW16" s="91"/>
      <c r="AX16" s="100"/>
      <c r="AY16" s="91"/>
      <c r="AZ16" s="91" t="s">
        <v>288</v>
      </c>
      <c r="BA16" s="101">
        <v>124</v>
      </c>
      <c r="BB16" s="102">
        <f t="shared" si="1"/>
        <v>0</v>
      </c>
      <c r="BG16" s="22">
        <f t="shared" si="2"/>
        <v>148.79999999999998</v>
      </c>
    </row>
    <row r="17" spans="1:59" ht="78" customHeight="1" x14ac:dyDescent="0.25">
      <c r="A17" s="83">
        <v>4</v>
      </c>
      <c r="B17" s="71">
        <v>9</v>
      </c>
      <c r="C17" s="83" t="s">
        <v>77</v>
      </c>
      <c r="D17" s="72" t="s">
        <v>100</v>
      </c>
      <c r="E17" s="83" t="s">
        <v>96</v>
      </c>
      <c r="F17" s="83">
        <v>1</v>
      </c>
      <c r="G17" s="84" t="s">
        <v>110</v>
      </c>
      <c r="H17" s="84" t="s">
        <v>102</v>
      </c>
      <c r="I17" s="83" t="s">
        <v>186</v>
      </c>
      <c r="J17" s="72">
        <v>2</v>
      </c>
      <c r="K17" s="83"/>
      <c r="L17" s="72" t="s">
        <v>75</v>
      </c>
      <c r="M17" s="72" t="s">
        <v>129</v>
      </c>
      <c r="N17" s="72" t="s">
        <v>76</v>
      </c>
      <c r="O17" s="85">
        <v>1000</v>
      </c>
      <c r="P17" s="103">
        <v>1200</v>
      </c>
      <c r="Q17" s="85">
        <v>1200</v>
      </c>
      <c r="R17" s="85">
        <v>0</v>
      </c>
      <c r="S17" s="85">
        <v>0</v>
      </c>
      <c r="T17" s="85">
        <v>0</v>
      </c>
      <c r="U17" s="83" t="s">
        <v>87</v>
      </c>
      <c r="V17" s="72" t="s">
        <v>88</v>
      </c>
      <c r="W17" s="69" t="s">
        <v>109</v>
      </c>
      <c r="X17" s="86">
        <v>45107</v>
      </c>
      <c r="Y17" s="86">
        <v>45137</v>
      </c>
      <c r="Z17" s="69"/>
      <c r="AA17" s="83"/>
      <c r="AB17" s="69"/>
      <c r="AC17" s="87"/>
      <c r="AD17" s="83" t="s">
        <v>111</v>
      </c>
      <c r="AE17" s="72" t="s">
        <v>81</v>
      </c>
      <c r="AF17" s="72">
        <v>876</v>
      </c>
      <c r="AG17" s="72" t="s">
        <v>82</v>
      </c>
      <c r="AH17" s="83">
        <v>1</v>
      </c>
      <c r="AI17" s="88">
        <v>27000000000</v>
      </c>
      <c r="AJ17" s="83" t="s">
        <v>83</v>
      </c>
      <c r="AK17" s="86">
        <v>45137</v>
      </c>
      <c r="AL17" s="86">
        <v>45137</v>
      </c>
      <c r="AM17" s="86">
        <v>45503</v>
      </c>
      <c r="AN17" s="89" t="s">
        <v>95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90"/>
      <c r="AY17" s="72"/>
      <c r="AZ17" s="72" t="s">
        <v>315</v>
      </c>
      <c r="BA17" s="79">
        <v>1000</v>
      </c>
      <c r="BB17" s="80">
        <f t="shared" si="1"/>
        <v>0</v>
      </c>
      <c r="BG17" s="14">
        <f t="shared" si="2"/>
        <v>1200</v>
      </c>
    </row>
    <row r="18" spans="1:59" ht="133.5" customHeight="1" x14ac:dyDescent="0.25">
      <c r="A18" s="83">
        <v>4</v>
      </c>
      <c r="B18" s="71">
        <v>10</v>
      </c>
      <c r="C18" s="83" t="s">
        <v>77</v>
      </c>
      <c r="D18" s="72" t="s">
        <v>100</v>
      </c>
      <c r="E18" s="83" t="s">
        <v>96</v>
      </c>
      <c r="F18" s="83">
        <v>1</v>
      </c>
      <c r="G18" s="84" t="s">
        <v>112</v>
      </c>
      <c r="H18" s="84" t="s">
        <v>113</v>
      </c>
      <c r="I18" s="84" t="s">
        <v>113</v>
      </c>
      <c r="J18" s="72">
        <v>2</v>
      </c>
      <c r="K18" s="83"/>
      <c r="L18" s="72" t="s">
        <v>75</v>
      </c>
      <c r="M18" s="72" t="s">
        <v>129</v>
      </c>
      <c r="N18" s="72" t="s">
        <v>76</v>
      </c>
      <c r="O18" s="85">
        <v>454.40550000000002</v>
      </c>
      <c r="P18" s="85">
        <v>454.40550000000002</v>
      </c>
      <c r="Q18" s="85">
        <v>454.40550000000002</v>
      </c>
      <c r="R18" s="85">
        <v>0</v>
      </c>
      <c r="S18" s="85">
        <v>0</v>
      </c>
      <c r="T18" s="85">
        <v>0</v>
      </c>
      <c r="U18" s="83" t="s">
        <v>97</v>
      </c>
      <c r="V18" s="72" t="s">
        <v>88</v>
      </c>
      <c r="W18" s="83" t="s">
        <v>79</v>
      </c>
      <c r="X18" s="86">
        <v>45229</v>
      </c>
      <c r="Y18" s="86">
        <v>45260</v>
      </c>
      <c r="Z18" s="69"/>
      <c r="AA18" s="83"/>
      <c r="AB18" s="87"/>
      <c r="AC18" s="87"/>
      <c r="AD18" s="83" t="s">
        <v>112</v>
      </c>
      <c r="AE18" s="72" t="s">
        <v>81</v>
      </c>
      <c r="AF18" s="72">
        <v>876</v>
      </c>
      <c r="AG18" s="72" t="s">
        <v>82</v>
      </c>
      <c r="AH18" s="83">
        <v>470</v>
      </c>
      <c r="AI18" s="88">
        <v>27000000000</v>
      </c>
      <c r="AJ18" s="83" t="s">
        <v>83</v>
      </c>
      <c r="AK18" s="86">
        <v>45290</v>
      </c>
      <c r="AL18" s="86">
        <v>45290</v>
      </c>
      <c r="AM18" s="86">
        <v>45657</v>
      </c>
      <c r="AN18" s="89">
        <v>2024</v>
      </c>
      <c r="AO18" s="83"/>
      <c r="AP18" s="83"/>
      <c r="AQ18" s="83"/>
      <c r="AR18" s="83"/>
      <c r="AS18" s="83"/>
      <c r="AT18" s="83"/>
      <c r="AU18" s="83"/>
      <c r="AV18" s="83"/>
      <c r="AW18" s="83"/>
      <c r="AX18" s="90"/>
      <c r="AY18" s="72"/>
      <c r="AZ18" s="72"/>
      <c r="BA18" s="79">
        <v>454.40550000000002</v>
      </c>
      <c r="BB18" s="80">
        <f t="shared" si="1"/>
        <v>0</v>
      </c>
      <c r="BG18" s="14">
        <f t="shared" si="2"/>
        <v>545.28660000000002</v>
      </c>
    </row>
    <row r="19" spans="1:59" ht="81.75" customHeight="1" x14ac:dyDescent="0.25">
      <c r="A19" s="83">
        <v>4</v>
      </c>
      <c r="B19" s="71">
        <v>11</v>
      </c>
      <c r="C19" s="83" t="s">
        <v>77</v>
      </c>
      <c r="D19" s="72" t="s">
        <v>100</v>
      </c>
      <c r="E19" s="83" t="s">
        <v>96</v>
      </c>
      <c r="F19" s="83">
        <v>1</v>
      </c>
      <c r="G19" s="84" t="s">
        <v>114</v>
      </c>
      <c r="H19" s="84" t="s">
        <v>102</v>
      </c>
      <c r="I19" s="83" t="s">
        <v>186</v>
      </c>
      <c r="J19" s="72">
        <v>2</v>
      </c>
      <c r="K19" s="83"/>
      <c r="L19" s="72" t="s">
        <v>75</v>
      </c>
      <c r="M19" s="72" t="s">
        <v>129</v>
      </c>
      <c r="N19" s="72" t="s">
        <v>76</v>
      </c>
      <c r="O19" s="85">
        <v>2170.6655999999998</v>
      </c>
      <c r="P19" s="85">
        <f>O19*1.2</f>
        <v>2604.7987199999998</v>
      </c>
      <c r="Q19" s="85">
        <f>P19</f>
        <v>2604.7987199999998</v>
      </c>
      <c r="R19" s="85">
        <v>0</v>
      </c>
      <c r="S19" s="85">
        <v>0</v>
      </c>
      <c r="T19" s="85">
        <v>0</v>
      </c>
      <c r="U19" s="83" t="s">
        <v>104</v>
      </c>
      <c r="V19" s="72" t="s">
        <v>88</v>
      </c>
      <c r="W19" s="69" t="s">
        <v>105</v>
      </c>
      <c r="X19" s="86">
        <v>45260</v>
      </c>
      <c r="Y19" s="86">
        <v>45260</v>
      </c>
      <c r="Z19" s="69" t="s">
        <v>106</v>
      </c>
      <c r="AA19" s="83" t="s">
        <v>115</v>
      </c>
      <c r="AB19" s="69">
        <v>7604258887</v>
      </c>
      <c r="AC19" s="87">
        <v>760401001</v>
      </c>
      <c r="AD19" s="83" t="s">
        <v>116</v>
      </c>
      <c r="AE19" s="72" t="s">
        <v>81</v>
      </c>
      <c r="AF19" s="72">
        <v>876</v>
      </c>
      <c r="AG19" s="72" t="s">
        <v>82</v>
      </c>
      <c r="AH19" s="83">
        <v>1</v>
      </c>
      <c r="AI19" s="88">
        <v>27000000000</v>
      </c>
      <c r="AJ19" s="83" t="s">
        <v>83</v>
      </c>
      <c r="AK19" s="86">
        <v>45260</v>
      </c>
      <c r="AL19" s="86">
        <v>45260</v>
      </c>
      <c r="AM19" s="86">
        <v>45290</v>
      </c>
      <c r="AN19" s="89">
        <v>2023</v>
      </c>
      <c r="AO19" s="83"/>
      <c r="AP19" s="83"/>
      <c r="AQ19" s="83"/>
      <c r="AR19" s="83"/>
      <c r="AS19" s="83"/>
      <c r="AT19" s="83"/>
      <c r="AU19" s="83"/>
      <c r="AV19" s="83"/>
      <c r="AW19" s="83"/>
      <c r="AX19" s="90"/>
      <c r="AY19" s="72"/>
      <c r="AZ19" s="70" t="s">
        <v>313</v>
      </c>
      <c r="BA19" s="79">
        <v>2170.6655999999998</v>
      </c>
      <c r="BB19" s="80">
        <f t="shared" si="1"/>
        <v>0</v>
      </c>
      <c r="BG19" s="14">
        <f t="shared" si="2"/>
        <v>2604.7987199999998</v>
      </c>
    </row>
    <row r="20" spans="1:59" ht="46.5" customHeight="1" x14ac:dyDescent="0.25">
      <c r="A20" s="83">
        <v>4</v>
      </c>
      <c r="B20" s="71">
        <v>12</v>
      </c>
      <c r="C20" s="83" t="s">
        <v>77</v>
      </c>
      <c r="D20" s="72" t="s">
        <v>100</v>
      </c>
      <c r="E20" s="83" t="s">
        <v>96</v>
      </c>
      <c r="F20" s="83">
        <v>1</v>
      </c>
      <c r="G20" s="84" t="s">
        <v>117</v>
      </c>
      <c r="H20" s="84" t="s">
        <v>102</v>
      </c>
      <c r="I20" s="83" t="s">
        <v>186</v>
      </c>
      <c r="J20" s="72">
        <v>2</v>
      </c>
      <c r="K20" s="83"/>
      <c r="L20" s="72" t="s">
        <v>75</v>
      </c>
      <c r="M20" s="72" t="s">
        <v>129</v>
      </c>
      <c r="N20" s="72" t="s">
        <v>76</v>
      </c>
      <c r="O20" s="85">
        <v>4800</v>
      </c>
      <c r="P20" s="103">
        <v>5760</v>
      </c>
      <c r="Q20" s="85">
        <v>5760</v>
      </c>
      <c r="R20" s="85">
        <v>0</v>
      </c>
      <c r="S20" s="85">
        <v>0</v>
      </c>
      <c r="T20" s="85">
        <v>0</v>
      </c>
      <c r="U20" s="83" t="s">
        <v>104</v>
      </c>
      <c r="V20" s="72" t="s">
        <v>88</v>
      </c>
      <c r="W20" s="69" t="s">
        <v>105</v>
      </c>
      <c r="X20" s="104">
        <v>44956</v>
      </c>
      <c r="Y20" s="104">
        <v>44956</v>
      </c>
      <c r="Z20" s="69" t="s">
        <v>106</v>
      </c>
      <c r="AA20" s="83" t="s">
        <v>115</v>
      </c>
      <c r="AB20" s="69">
        <v>7604258887</v>
      </c>
      <c r="AC20" s="87">
        <v>760401001</v>
      </c>
      <c r="AD20" s="83" t="s">
        <v>118</v>
      </c>
      <c r="AE20" s="72" t="s">
        <v>81</v>
      </c>
      <c r="AF20" s="72">
        <v>876</v>
      </c>
      <c r="AG20" s="72" t="s">
        <v>82</v>
      </c>
      <c r="AH20" s="83">
        <v>1</v>
      </c>
      <c r="AI20" s="88">
        <v>27000000000</v>
      </c>
      <c r="AJ20" s="83" t="s">
        <v>83</v>
      </c>
      <c r="AK20" s="86">
        <v>44956</v>
      </c>
      <c r="AL20" s="86">
        <v>44956</v>
      </c>
      <c r="AM20" s="86">
        <v>45321</v>
      </c>
      <c r="AN20" s="89" t="s">
        <v>95</v>
      </c>
      <c r="AO20" s="83"/>
      <c r="AP20" s="83"/>
      <c r="AQ20" s="83"/>
      <c r="AR20" s="83"/>
      <c r="AS20" s="83"/>
      <c r="AT20" s="83"/>
      <c r="AU20" s="83"/>
      <c r="AV20" s="83"/>
      <c r="AW20" s="83"/>
      <c r="AX20" s="90"/>
      <c r="AY20" s="72"/>
      <c r="AZ20" s="72"/>
      <c r="BA20" s="79">
        <v>4800</v>
      </c>
      <c r="BB20" s="80">
        <f t="shared" si="1"/>
        <v>0</v>
      </c>
      <c r="BG20" s="14">
        <f t="shared" si="2"/>
        <v>5760</v>
      </c>
    </row>
    <row r="21" spans="1:59" ht="73.5" customHeight="1" x14ac:dyDescent="0.25">
      <c r="A21" s="83">
        <v>4</v>
      </c>
      <c r="B21" s="71">
        <v>13</v>
      </c>
      <c r="C21" s="83" t="s">
        <v>77</v>
      </c>
      <c r="D21" s="72" t="s">
        <v>100</v>
      </c>
      <c r="E21" s="83" t="s">
        <v>96</v>
      </c>
      <c r="F21" s="83">
        <v>1</v>
      </c>
      <c r="G21" s="84" t="s">
        <v>119</v>
      </c>
      <c r="H21" s="84" t="s">
        <v>113</v>
      </c>
      <c r="I21" s="84" t="s">
        <v>113</v>
      </c>
      <c r="J21" s="72">
        <v>2</v>
      </c>
      <c r="K21" s="83"/>
      <c r="L21" s="72" t="s">
        <v>75</v>
      </c>
      <c r="M21" s="72" t="s">
        <v>129</v>
      </c>
      <c r="N21" s="72" t="s">
        <v>76</v>
      </c>
      <c r="O21" s="85">
        <v>810</v>
      </c>
      <c r="P21" s="103">
        <v>810</v>
      </c>
      <c r="Q21" s="85">
        <v>810</v>
      </c>
      <c r="R21" s="85">
        <v>0</v>
      </c>
      <c r="S21" s="85">
        <v>0</v>
      </c>
      <c r="T21" s="85">
        <v>0</v>
      </c>
      <c r="U21" s="83" t="s">
        <v>104</v>
      </c>
      <c r="V21" s="72" t="s">
        <v>88</v>
      </c>
      <c r="W21" s="69" t="s">
        <v>105</v>
      </c>
      <c r="X21" s="86">
        <v>45015</v>
      </c>
      <c r="Y21" s="104">
        <v>45015</v>
      </c>
      <c r="Z21" s="69" t="s">
        <v>106</v>
      </c>
      <c r="AA21" s="83" t="s">
        <v>115</v>
      </c>
      <c r="AB21" s="69">
        <v>7604258887</v>
      </c>
      <c r="AC21" s="87">
        <v>760401001</v>
      </c>
      <c r="AD21" s="83" t="s">
        <v>120</v>
      </c>
      <c r="AE21" s="72" t="s">
        <v>81</v>
      </c>
      <c r="AF21" s="72">
        <v>876</v>
      </c>
      <c r="AG21" s="72" t="s">
        <v>82</v>
      </c>
      <c r="AH21" s="83">
        <v>1</v>
      </c>
      <c r="AI21" s="88">
        <v>27000000000</v>
      </c>
      <c r="AJ21" s="83" t="s">
        <v>83</v>
      </c>
      <c r="AK21" s="86">
        <v>45015</v>
      </c>
      <c r="AL21" s="86">
        <v>45015</v>
      </c>
      <c r="AM21" s="86">
        <v>45381</v>
      </c>
      <c r="AN21" s="89" t="s">
        <v>95</v>
      </c>
      <c r="AO21" s="83"/>
      <c r="AP21" s="83"/>
      <c r="AQ21" s="83"/>
      <c r="AR21" s="83"/>
      <c r="AS21" s="83"/>
      <c r="AT21" s="83"/>
      <c r="AU21" s="83"/>
      <c r="AV21" s="83"/>
      <c r="AW21" s="83"/>
      <c r="AX21" s="90"/>
      <c r="AY21" s="72"/>
      <c r="AZ21" s="72"/>
      <c r="BA21" s="79">
        <v>810</v>
      </c>
      <c r="BB21" s="80">
        <f t="shared" si="1"/>
        <v>0</v>
      </c>
      <c r="BG21" s="14">
        <f t="shared" si="2"/>
        <v>972</v>
      </c>
    </row>
    <row r="22" spans="1:59" ht="60.75" customHeight="1" x14ac:dyDescent="0.25">
      <c r="A22" s="72">
        <v>4</v>
      </c>
      <c r="B22" s="71">
        <v>14</v>
      </c>
      <c r="C22" s="72" t="s">
        <v>77</v>
      </c>
      <c r="D22" s="72" t="s">
        <v>100</v>
      </c>
      <c r="E22" s="72" t="s">
        <v>96</v>
      </c>
      <c r="F22" s="72">
        <v>1</v>
      </c>
      <c r="G22" s="105" t="s">
        <v>121</v>
      </c>
      <c r="H22" s="105" t="s">
        <v>113</v>
      </c>
      <c r="I22" s="105" t="s">
        <v>255</v>
      </c>
      <c r="J22" s="72">
        <v>2</v>
      </c>
      <c r="K22" s="72"/>
      <c r="L22" s="72" t="s">
        <v>75</v>
      </c>
      <c r="M22" s="72" t="s">
        <v>129</v>
      </c>
      <c r="N22" s="72" t="s">
        <v>76</v>
      </c>
      <c r="O22" s="73">
        <v>784.41700000000003</v>
      </c>
      <c r="P22" s="103">
        <v>887.62300000000005</v>
      </c>
      <c r="Q22" s="73">
        <v>592</v>
      </c>
      <c r="R22" s="73">
        <v>0</v>
      </c>
      <c r="S22" s="73">
        <v>0</v>
      </c>
      <c r="T22" s="73">
        <v>0</v>
      </c>
      <c r="U22" s="69" t="s">
        <v>97</v>
      </c>
      <c r="V22" s="72" t="s">
        <v>88</v>
      </c>
      <c r="W22" s="72" t="s">
        <v>79</v>
      </c>
      <c r="X22" s="86">
        <v>45137</v>
      </c>
      <c r="Y22" s="104">
        <v>45168</v>
      </c>
      <c r="Z22" s="69"/>
      <c r="AA22" s="72"/>
      <c r="AB22" s="69"/>
      <c r="AC22" s="87"/>
      <c r="AD22" s="72" t="s">
        <v>121</v>
      </c>
      <c r="AE22" s="72" t="s">
        <v>81</v>
      </c>
      <c r="AF22" s="72">
        <v>876</v>
      </c>
      <c r="AG22" s="72" t="s">
        <v>82</v>
      </c>
      <c r="AH22" s="72">
        <v>1</v>
      </c>
      <c r="AI22" s="72">
        <v>27000000000</v>
      </c>
      <c r="AJ22" s="72" t="s">
        <v>83</v>
      </c>
      <c r="AK22" s="75">
        <v>45168</v>
      </c>
      <c r="AL22" s="75">
        <v>45168</v>
      </c>
      <c r="AM22" s="75">
        <v>45565</v>
      </c>
      <c r="AN22" s="89" t="s">
        <v>95</v>
      </c>
      <c r="AO22" s="72"/>
      <c r="AP22" s="72"/>
      <c r="AQ22" s="72"/>
      <c r="AR22" s="72"/>
      <c r="AS22" s="72"/>
      <c r="AT22" s="72"/>
      <c r="AU22" s="72"/>
      <c r="AV22" s="72"/>
      <c r="AW22" s="72"/>
      <c r="AX22" s="106"/>
      <c r="AY22" s="72"/>
      <c r="AZ22" s="70" t="s">
        <v>320</v>
      </c>
      <c r="BA22" s="79">
        <v>592</v>
      </c>
      <c r="BB22" s="80">
        <f t="shared" si="1"/>
        <v>-192.41700000000003</v>
      </c>
      <c r="BG22" s="14">
        <f t="shared" si="2"/>
        <v>941.30039999999997</v>
      </c>
    </row>
    <row r="23" spans="1:59" ht="70.5" customHeight="1" x14ac:dyDescent="0.25">
      <c r="A23" s="83">
        <v>4</v>
      </c>
      <c r="B23" s="71">
        <v>15</v>
      </c>
      <c r="C23" s="83" t="s">
        <v>77</v>
      </c>
      <c r="D23" s="72" t="s">
        <v>100</v>
      </c>
      <c r="E23" s="83" t="s">
        <v>96</v>
      </c>
      <c r="F23" s="83">
        <v>1</v>
      </c>
      <c r="G23" s="84" t="s">
        <v>122</v>
      </c>
      <c r="H23" s="84" t="s">
        <v>113</v>
      </c>
      <c r="I23" s="84" t="s">
        <v>113</v>
      </c>
      <c r="J23" s="72">
        <v>2</v>
      </c>
      <c r="K23" s="83"/>
      <c r="L23" s="72" t="s">
        <v>75</v>
      </c>
      <c r="M23" s="72" t="s">
        <v>129</v>
      </c>
      <c r="N23" s="72" t="s">
        <v>76</v>
      </c>
      <c r="O23" s="85">
        <v>200</v>
      </c>
      <c r="P23" s="103">
        <v>200</v>
      </c>
      <c r="Q23" s="85">
        <v>200</v>
      </c>
      <c r="R23" s="85">
        <v>0</v>
      </c>
      <c r="S23" s="85">
        <v>0</v>
      </c>
      <c r="T23" s="85">
        <v>0</v>
      </c>
      <c r="U23" s="83" t="s">
        <v>104</v>
      </c>
      <c r="V23" s="72" t="s">
        <v>88</v>
      </c>
      <c r="W23" s="69" t="s">
        <v>105</v>
      </c>
      <c r="X23" s="86">
        <v>45168</v>
      </c>
      <c r="Y23" s="104">
        <v>45168</v>
      </c>
      <c r="Z23" s="69" t="s">
        <v>106</v>
      </c>
      <c r="AA23" s="83" t="s">
        <v>115</v>
      </c>
      <c r="AB23" s="69">
        <v>7604258887</v>
      </c>
      <c r="AC23" s="87">
        <v>760401001</v>
      </c>
      <c r="AD23" s="83" t="s">
        <v>123</v>
      </c>
      <c r="AE23" s="72" t="s">
        <v>81</v>
      </c>
      <c r="AF23" s="72">
        <v>876</v>
      </c>
      <c r="AG23" s="72" t="s">
        <v>82</v>
      </c>
      <c r="AH23" s="83">
        <v>1</v>
      </c>
      <c r="AI23" s="88">
        <v>27000000000</v>
      </c>
      <c r="AJ23" s="83" t="s">
        <v>83</v>
      </c>
      <c r="AK23" s="86">
        <v>45168</v>
      </c>
      <c r="AL23" s="86">
        <v>45168</v>
      </c>
      <c r="AM23" s="86">
        <v>45534</v>
      </c>
      <c r="AN23" s="89" t="s">
        <v>95</v>
      </c>
      <c r="AO23" s="83"/>
      <c r="AP23" s="83"/>
      <c r="AQ23" s="83"/>
      <c r="AR23" s="83"/>
      <c r="AS23" s="83"/>
      <c r="AT23" s="83"/>
      <c r="AU23" s="83"/>
      <c r="AV23" s="83"/>
      <c r="AW23" s="83"/>
      <c r="AX23" s="90"/>
      <c r="AY23" s="72"/>
      <c r="AZ23" s="72"/>
      <c r="BA23" s="79">
        <v>200</v>
      </c>
      <c r="BB23" s="80">
        <f t="shared" si="1"/>
        <v>0</v>
      </c>
      <c r="BG23" s="14">
        <f t="shared" si="2"/>
        <v>240</v>
      </c>
    </row>
    <row r="24" spans="1:59" ht="79.5" customHeight="1" x14ac:dyDescent="0.25">
      <c r="A24" s="69">
        <v>7</v>
      </c>
      <c r="B24" s="71">
        <v>16</v>
      </c>
      <c r="C24" s="72" t="s">
        <v>77</v>
      </c>
      <c r="D24" s="72" t="s">
        <v>124</v>
      </c>
      <c r="E24" s="69" t="s">
        <v>125</v>
      </c>
      <c r="F24" s="72">
        <v>1</v>
      </c>
      <c r="G24" s="69" t="s">
        <v>253</v>
      </c>
      <c r="H24" s="107" t="s">
        <v>126</v>
      </c>
      <c r="I24" s="107" t="s">
        <v>127</v>
      </c>
      <c r="J24" s="72">
        <v>2</v>
      </c>
      <c r="K24" s="107" t="s">
        <v>128</v>
      </c>
      <c r="L24" s="72" t="s">
        <v>75</v>
      </c>
      <c r="M24" s="72" t="s">
        <v>129</v>
      </c>
      <c r="N24" s="72" t="s">
        <v>76</v>
      </c>
      <c r="O24" s="85">
        <v>96.162999999999997</v>
      </c>
      <c r="P24" s="81">
        <v>96.162999999999997</v>
      </c>
      <c r="Q24" s="108">
        <f>O24/2</f>
        <v>48.081499999999998</v>
      </c>
      <c r="R24" s="73">
        <f>P24-Q24</f>
        <v>48.081499999999998</v>
      </c>
      <c r="S24" s="73">
        <v>0</v>
      </c>
      <c r="T24" s="73">
        <v>0</v>
      </c>
      <c r="U24" s="69" t="s">
        <v>78</v>
      </c>
      <c r="V24" s="72" t="s">
        <v>88</v>
      </c>
      <c r="W24" s="72" t="s">
        <v>80</v>
      </c>
      <c r="X24" s="109">
        <v>45016</v>
      </c>
      <c r="Y24" s="104">
        <v>45046</v>
      </c>
      <c r="Z24" s="72"/>
      <c r="AA24" s="72"/>
      <c r="AB24" s="72"/>
      <c r="AC24" s="72"/>
      <c r="AD24" s="69" t="str">
        <f>E24</f>
        <v>услуги</v>
      </c>
      <c r="AE24" s="72" t="s">
        <v>81</v>
      </c>
      <c r="AF24" s="72">
        <v>876</v>
      </c>
      <c r="AG24" s="72" t="s">
        <v>82</v>
      </c>
      <c r="AH24" s="72">
        <v>1</v>
      </c>
      <c r="AI24" s="72">
        <v>27000000000</v>
      </c>
      <c r="AJ24" s="72" t="s">
        <v>83</v>
      </c>
      <c r="AK24" s="110">
        <v>45107</v>
      </c>
      <c r="AL24" s="75">
        <v>45107</v>
      </c>
      <c r="AM24" s="75">
        <v>45473</v>
      </c>
      <c r="AN24" s="72" t="s">
        <v>95</v>
      </c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111">
        <v>116.7</v>
      </c>
      <c r="BB24" s="80">
        <f t="shared" si="1"/>
        <v>20.537000000000006</v>
      </c>
      <c r="BD24" s="20"/>
      <c r="BE24" s="13"/>
      <c r="BF24" s="13"/>
    </row>
    <row r="25" spans="1:59" ht="96.75" customHeight="1" x14ac:dyDescent="0.25">
      <c r="A25" s="69">
        <v>7</v>
      </c>
      <c r="B25" s="71">
        <v>17</v>
      </c>
      <c r="C25" s="72" t="s">
        <v>77</v>
      </c>
      <c r="D25" s="72" t="s">
        <v>124</v>
      </c>
      <c r="E25" s="69" t="s">
        <v>125</v>
      </c>
      <c r="F25" s="72">
        <v>1</v>
      </c>
      <c r="G25" s="69" t="s">
        <v>254</v>
      </c>
      <c r="H25" s="107" t="s">
        <v>127</v>
      </c>
      <c r="I25" s="107" t="s">
        <v>127</v>
      </c>
      <c r="J25" s="72">
        <v>2</v>
      </c>
      <c r="K25" s="107" t="s">
        <v>128</v>
      </c>
      <c r="L25" s="72" t="s">
        <v>75</v>
      </c>
      <c r="M25" s="72" t="s">
        <v>129</v>
      </c>
      <c r="N25" s="72" t="s">
        <v>76</v>
      </c>
      <c r="O25" s="73">
        <v>3477.1019999999999</v>
      </c>
      <c r="P25" s="81">
        <f>O25</f>
        <v>3477.1019999999999</v>
      </c>
      <c r="Q25" s="108">
        <f>O25/2</f>
        <v>1738.5509999999999</v>
      </c>
      <c r="R25" s="73">
        <f>P25-Q25</f>
        <v>1738.5509999999999</v>
      </c>
      <c r="S25" s="73">
        <v>0</v>
      </c>
      <c r="T25" s="73">
        <v>0</v>
      </c>
      <c r="U25" s="69" t="s">
        <v>87</v>
      </c>
      <c r="V25" s="72" t="s">
        <v>88</v>
      </c>
      <c r="W25" s="69" t="s">
        <v>79</v>
      </c>
      <c r="X25" s="109">
        <v>45046</v>
      </c>
      <c r="Y25" s="104">
        <v>45076</v>
      </c>
      <c r="Z25" s="72"/>
      <c r="AA25" s="72"/>
      <c r="AB25" s="72"/>
      <c r="AC25" s="72"/>
      <c r="AD25" s="69" t="str">
        <f>E25</f>
        <v>услуги</v>
      </c>
      <c r="AE25" s="72" t="s">
        <v>81</v>
      </c>
      <c r="AF25" s="72">
        <v>876</v>
      </c>
      <c r="AG25" s="72" t="s">
        <v>82</v>
      </c>
      <c r="AH25" s="72">
        <v>1</v>
      </c>
      <c r="AI25" s="72">
        <v>27000000000</v>
      </c>
      <c r="AJ25" s="72" t="s">
        <v>83</v>
      </c>
      <c r="AK25" s="110">
        <v>45137</v>
      </c>
      <c r="AL25" s="75">
        <v>45168</v>
      </c>
      <c r="AM25" s="75">
        <v>45503</v>
      </c>
      <c r="AN25" s="72" t="s">
        <v>95</v>
      </c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9">
        <v>6336</v>
      </c>
      <c r="BB25" s="80">
        <f t="shared" si="1"/>
        <v>2858.8980000000001</v>
      </c>
    </row>
    <row r="26" spans="1:59" ht="97.5" customHeight="1" x14ac:dyDescent="0.25">
      <c r="A26" s="72">
        <v>7</v>
      </c>
      <c r="B26" s="71">
        <v>18</v>
      </c>
      <c r="C26" s="72" t="s">
        <v>77</v>
      </c>
      <c r="D26" s="83" t="s">
        <v>131</v>
      </c>
      <c r="E26" s="72" t="s">
        <v>125</v>
      </c>
      <c r="F26" s="72">
        <v>1</v>
      </c>
      <c r="G26" s="72" t="s">
        <v>132</v>
      </c>
      <c r="H26" s="72" t="s">
        <v>133</v>
      </c>
      <c r="I26" s="72" t="s">
        <v>133</v>
      </c>
      <c r="J26" s="72">
        <v>2</v>
      </c>
      <c r="K26" s="70"/>
      <c r="L26" s="72" t="s">
        <v>75</v>
      </c>
      <c r="M26" s="72" t="s">
        <v>129</v>
      </c>
      <c r="N26" s="72" t="s">
        <v>76</v>
      </c>
      <c r="O26" s="73">
        <v>140</v>
      </c>
      <c r="P26" s="81">
        <f t="shared" ref="P26" si="3">O26*1.2</f>
        <v>168</v>
      </c>
      <c r="Q26" s="73">
        <f t="shared" ref="Q26:Q27" si="4">P26</f>
        <v>168</v>
      </c>
      <c r="R26" s="73">
        <v>0</v>
      </c>
      <c r="S26" s="73">
        <v>0</v>
      </c>
      <c r="T26" s="73">
        <v>0</v>
      </c>
      <c r="U26" s="72" t="s">
        <v>78</v>
      </c>
      <c r="V26" s="72" t="s">
        <v>88</v>
      </c>
      <c r="W26" s="72" t="s">
        <v>79</v>
      </c>
      <c r="X26" s="75">
        <v>45015</v>
      </c>
      <c r="Y26" s="104">
        <v>45046</v>
      </c>
      <c r="Z26" s="72"/>
      <c r="AA26" s="72"/>
      <c r="AB26" s="72"/>
      <c r="AC26" s="72"/>
      <c r="AD26" s="72" t="s">
        <v>134</v>
      </c>
      <c r="AE26" s="72" t="s">
        <v>81</v>
      </c>
      <c r="AF26" s="72">
        <v>876</v>
      </c>
      <c r="AG26" s="72" t="s">
        <v>82</v>
      </c>
      <c r="AH26" s="72">
        <v>1</v>
      </c>
      <c r="AI26" s="72">
        <v>27000000000</v>
      </c>
      <c r="AJ26" s="72" t="s">
        <v>83</v>
      </c>
      <c r="AK26" s="75">
        <v>45076</v>
      </c>
      <c r="AL26" s="75">
        <v>45076</v>
      </c>
      <c r="AM26" s="75">
        <v>45290</v>
      </c>
      <c r="AN26" s="112">
        <v>2023</v>
      </c>
      <c r="AO26" s="70"/>
      <c r="AP26" s="70"/>
      <c r="AQ26" s="70"/>
      <c r="AR26" s="70"/>
      <c r="AS26" s="76"/>
      <c r="AT26" s="77"/>
      <c r="AU26" s="78"/>
      <c r="AV26" s="70"/>
      <c r="AW26" s="70"/>
      <c r="AX26" s="70"/>
      <c r="AY26" s="70"/>
      <c r="AZ26" s="70"/>
      <c r="BA26" s="79">
        <v>140</v>
      </c>
      <c r="BB26" s="80">
        <f t="shared" si="1"/>
        <v>0</v>
      </c>
    </row>
    <row r="27" spans="1:59" ht="81.75" customHeight="1" x14ac:dyDescent="0.25">
      <c r="A27" s="72">
        <v>7</v>
      </c>
      <c r="B27" s="71">
        <v>19</v>
      </c>
      <c r="C27" s="72" t="s">
        <v>77</v>
      </c>
      <c r="D27" s="83" t="s">
        <v>130</v>
      </c>
      <c r="E27" s="72" t="s">
        <v>135</v>
      </c>
      <c r="F27" s="72">
        <v>1</v>
      </c>
      <c r="G27" s="72" t="s">
        <v>136</v>
      </c>
      <c r="H27" s="72" t="s">
        <v>266</v>
      </c>
      <c r="I27" s="72" t="s">
        <v>266</v>
      </c>
      <c r="J27" s="72">
        <v>2</v>
      </c>
      <c r="K27" s="70"/>
      <c r="L27" s="72" t="s">
        <v>75</v>
      </c>
      <c r="M27" s="72" t="s">
        <v>129</v>
      </c>
      <c r="N27" s="72" t="s">
        <v>76</v>
      </c>
      <c r="O27" s="73">
        <v>350</v>
      </c>
      <c r="P27" s="81">
        <f>O27*1.2</f>
        <v>420</v>
      </c>
      <c r="Q27" s="73">
        <f t="shared" si="4"/>
        <v>420</v>
      </c>
      <c r="R27" s="73">
        <v>0</v>
      </c>
      <c r="S27" s="73">
        <v>0</v>
      </c>
      <c r="T27" s="73">
        <v>0</v>
      </c>
      <c r="U27" s="72" t="s">
        <v>78</v>
      </c>
      <c r="V27" s="72" t="s">
        <v>88</v>
      </c>
      <c r="W27" s="72" t="s">
        <v>80</v>
      </c>
      <c r="X27" s="75">
        <v>45137</v>
      </c>
      <c r="Y27" s="104">
        <v>45168</v>
      </c>
      <c r="Z27" s="113"/>
      <c r="AA27" s="72"/>
      <c r="AB27" s="87"/>
      <c r="AC27" s="87"/>
      <c r="AD27" s="72" t="s">
        <v>136</v>
      </c>
      <c r="AE27" s="72" t="s">
        <v>81</v>
      </c>
      <c r="AF27" s="72">
        <v>876</v>
      </c>
      <c r="AG27" s="72" t="s">
        <v>82</v>
      </c>
      <c r="AH27" s="72">
        <v>1</v>
      </c>
      <c r="AI27" s="72">
        <v>27000000000</v>
      </c>
      <c r="AJ27" s="72" t="s">
        <v>83</v>
      </c>
      <c r="AK27" s="75">
        <v>45199</v>
      </c>
      <c r="AL27" s="75">
        <v>45199</v>
      </c>
      <c r="AM27" s="75">
        <v>45291</v>
      </c>
      <c r="AN27" s="112" t="s">
        <v>95</v>
      </c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 t="s">
        <v>320</v>
      </c>
      <c r="BA27" s="79">
        <v>600</v>
      </c>
      <c r="BB27" s="80">
        <f t="shared" si="1"/>
        <v>250</v>
      </c>
    </row>
    <row r="28" spans="1:59" ht="77.25" customHeight="1" x14ac:dyDescent="0.25">
      <c r="A28" s="69">
        <v>3</v>
      </c>
      <c r="B28" s="71">
        <v>20</v>
      </c>
      <c r="C28" s="72" t="s">
        <v>77</v>
      </c>
      <c r="D28" s="72" t="s">
        <v>137</v>
      </c>
      <c r="E28" s="69" t="s">
        <v>125</v>
      </c>
      <c r="F28" s="72">
        <v>1</v>
      </c>
      <c r="G28" s="65" t="s">
        <v>138</v>
      </c>
      <c r="H28" s="69" t="s">
        <v>139</v>
      </c>
      <c r="I28" s="69" t="s">
        <v>139</v>
      </c>
      <c r="J28" s="72">
        <v>2</v>
      </c>
      <c r="K28" s="69"/>
      <c r="L28" s="72" t="s">
        <v>75</v>
      </c>
      <c r="M28" s="72" t="s">
        <v>129</v>
      </c>
      <c r="N28" s="72" t="s">
        <v>76</v>
      </c>
      <c r="O28" s="85">
        <v>5890.9</v>
      </c>
      <c r="P28" s="103">
        <f t="shared" ref="P28:P37" si="5">O28*1.2</f>
        <v>7069.079999999999</v>
      </c>
      <c r="Q28" s="73">
        <f>5301.81</f>
        <v>5301.81</v>
      </c>
      <c r="R28" s="73">
        <f>P28-Q28</f>
        <v>1767.2699999999986</v>
      </c>
      <c r="S28" s="73">
        <v>0</v>
      </c>
      <c r="T28" s="73">
        <v>0</v>
      </c>
      <c r="U28" s="72" t="s">
        <v>140</v>
      </c>
      <c r="V28" s="72" t="s">
        <v>88</v>
      </c>
      <c r="W28" s="72" t="s">
        <v>79</v>
      </c>
      <c r="X28" s="104">
        <v>45076</v>
      </c>
      <c r="Y28" s="104">
        <v>45107</v>
      </c>
      <c r="Z28" s="69"/>
      <c r="AA28" s="69"/>
      <c r="AB28" s="69"/>
      <c r="AC28" s="69"/>
      <c r="AD28" s="69" t="s">
        <v>141</v>
      </c>
      <c r="AE28" s="72" t="s">
        <v>81</v>
      </c>
      <c r="AF28" s="72">
        <v>876</v>
      </c>
      <c r="AG28" s="72" t="s">
        <v>82</v>
      </c>
      <c r="AH28" s="72">
        <v>1</v>
      </c>
      <c r="AI28" s="105" t="s">
        <v>142</v>
      </c>
      <c r="AJ28" s="72" t="s">
        <v>83</v>
      </c>
      <c r="AK28" s="110">
        <v>45107</v>
      </c>
      <c r="AL28" s="75">
        <v>45137</v>
      </c>
      <c r="AM28" s="75">
        <v>45291</v>
      </c>
      <c r="AN28" s="112">
        <v>2023</v>
      </c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72"/>
      <c r="AZ28" s="72" t="s">
        <v>278</v>
      </c>
      <c r="BA28" s="79">
        <v>5890.9</v>
      </c>
      <c r="BB28" s="80">
        <f t="shared" si="1"/>
        <v>0</v>
      </c>
    </row>
    <row r="29" spans="1:59" ht="58.5" customHeight="1" x14ac:dyDescent="0.25">
      <c r="A29" s="69">
        <v>7</v>
      </c>
      <c r="B29" s="71">
        <v>21</v>
      </c>
      <c r="C29" s="72" t="s">
        <v>77</v>
      </c>
      <c r="D29" s="72" t="s">
        <v>137</v>
      </c>
      <c r="E29" s="69" t="s">
        <v>125</v>
      </c>
      <c r="F29" s="72">
        <v>1</v>
      </c>
      <c r="G29" s="65" t="s">
        <v>143</v>
      </c>
      <c r="H29" s="69" t="s">
        <v>144</v>
      </c>
      <c r="I29" s="69" t="s">
        <v>145</v>
      </c>
      <c r="J29" s="72">
        <v>2</v>
      </c>
      <c r="K29" s="69"/>
      <c r="L29" s="72" t="s">
        <v>75</v>
      </c>
      <c r="M29" s="72" t="s">
        <v>129</v>
      </c>
      <c r="N29" s="72" t="s">
        <v>76</v>
      </c>
      <c r="O29" s="85">
        <v>294.39</v>
      </c>
      <c r="P29" s="103">
        <f t="shared" si="5"/>
        <v>353.26799999999997</v>
      </c>
      <c r="Q29" s="73">
        <f>P29</f>
        <v>353.26799999999997</v>
      </c>
      <c r="R29" s="73">
        <v>0</v>
      </c>
      <c r="S29" s="73">
        <v>0</v>
      </c>
      <c r="T29" s="73">
        <v>0</v>
      </c>
      <c r="U29" s="72" t="s">
        <v>78</v>
      </c>
      <c r="V29" s="72" t="s">
        <v>88</v>
      </c>
      <c r="W29" s="72" t="s">
        <v>79</v>
      </c>
      <c r="X29" s="104">
        <v>45137</v>
      </c>
      <c r="Y29" s="104">
        <v>45137</v>
      </c>
      <c r="Z29" s="69"/>
      <c r="AA29" s="69"/>
      <c r="AB29" s="69"/>
      <c r="AC29" s="69"/>
      <c r="AD29" s="69" t="s">
        <v>143</v>
      </c>
      <c r="AE29" s="72" t="s">
        <v>81</v>
      </c>
      <c r="AF29" s="72">
        <v>876</v>
      </c>
      <c r="AG29" s="72" t="s">
        <v>82</v>
      </c>
      <c r="AH29" s="72">
        <v>2</v>
      </c>
      <c r="AI29" s="105" t="s">
        <v>142</v>
      </c>
      <c r="AJ29" s="72" t="s">
        <v>83</v>
      </c>
      <c r="AK29" s="110">
        <v>45137</v>
      </c>
      <c r="AL29" s="110">
        <v>45168</v>
      </c>
      <c r="AM29" s="110">
        <v>45290</v>
      </c>
      <c r="AN29" s="112">
        <v>2023</v>
      </c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72"/>
      <c r="AZ29" s="72" t="s">
        <v>318</v>
      </c>
      <c r="BA29" s="79">
        <v>294.39</v>
      </c>
      <c r="BB29" s="80">
        <f t="shared" si="1"/>
        <v>0</v>
      </c>
    </row>
    <row r="30" spans="1:59" ht="60" customHeight="1" x14ac:dyDescent="0.25">
      <c r="A30" s="69">
        <v>7</v>
      </c>
      <c r="B30" s="71">
        <v>22</v>
      </c>
      <c r="C30" s="72" t="s">
        <v>77</v>
      </c>
      <c r="D30" s="72" t="s">
        <v>137</v>
      </c>
      <c r="E30" s="69" t="s">
        <v>125</v>
      </c>
      <c r="F30" s="72">
        <v>1</v>
      </c>
      <c r="G30" s="65" t="s">
        <v>146</v>
      </c>
      <c r="H30" s="69" t="s">
        <v>147</v>
      </c>
      <c r="I30" s="69" t="s">
        <v>148</v>
      </c>
      <c r="J30" s="72">
        <v>2</v>
      </c>
      <c r="K30" s="69"/>
      <c r="L30" s="72" t="s">
        <v>75</v>
      </c>
      <c r="M30" s="72" t="s">
        <v>129</v>
      </c>
      <c r="N30" s="72" t="s">
        <v>76</v>
      </c>
      <c r="O30" s="85">
        <v>242.5</v>
      </c>
      <c r="P30" s="103">
        <f t="shared" si="5"/>
        <v>291</v>
      </c>
      <c r="Q30" s="73">
        <f>P30</f>
        <v>291</v>
      </c>
      <c r="R30" s="73">
        <v>0</v>
      </c>
      <c r="S30" s="73">
        <v>0</v>
      </c>
      <c r="T30" s="73">
        <v>0</v>
      </c>
      <c r="U30" s="72" t="s">
        <v>78</v>
      </c>
      <c r="V30" s="72" t="s">
        <v>88</v>
      </c>
      <c r="W30" s="72" t="s">
        <v>79</v>
      </c>
      <c r="X30" s="104">
        <v>44956</v>
      </c>
      <c r="Y30" s="104">
        <v>44985</v>
      </c>
      <c r="Z30" s="69"/>
      <c r="AA30" s="69"/>
      <c r="AB30" s="69"/>
      <c r="AC30" s="69"/>
      <c r="AD30" s="69" t="s">
        <v>146</v>
      </c>
      <c r="AE30" s="72" t="s">
        <v>81</v>
      </c>
      <c r="AF30" s="72">
        <v>876</v>
      </c>
      <c r="AG30" s="72" t="s">
        <v>82</v>
      </c>
      <c r="AH30" s="72">
        <v>1</v>
      </c>
      <c r="AI30" s="105" t="s">
        <v>142</v>
      </c>
      <c r="AJ30" s="72" t="s">
        <v>83</v>
      </c>
      <c r="AK30" s="110">
        <v>45015</v>
      </c>
      <c r="AL30" s="110">
        <v>45015</v>
      </c>
      <c r="AM30" s="110">
        <v>45290</v>
      </c>
      <c r="AN30" s="112">
        <v>2023</v>
      </c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72"/>
      <c r="AZ30" s="72"/>
      <c r="BA30" s="79">
        <v>242.5</v>
      </c>
      <c r="BB30" s="80">
        <f t="shared" si="1"/>
        <v>0</v>
      </c>
    </row>
    <row r="31" spans="1:59" s="21" customFormat="1" ht="60.75" customHeight="1" x14ac:dyDescent="0.25">
      <c r="A31" s="72">
        <v>7</v>
      </c>
      <c r="B31" s="71">
        <v>23</v>
      </c>
      <c r="C31" s="72" t="s">
        <v>77</v>
      </c>
      <c r="D31" s="72" t="s">
        <v>137</v>
      </c>
      <c r="E31" s="72" t="s">
        <v>135</v>
      </c>
      <c r="F31" s="72">
        <v>1</v>
      </c>
      <c r="G31" s="105" t="s">
        <v>149</v>
      </c>
      <c r="H31" s="72" t="s">
        <v>150</v>
      </c>
      <c r="I31" s="72" t="s">
        <v>151</v>
      </c>
      <c r="J31" s="72">
        <v>2</v>
      </c>
      <c r="K31" s="72"/>
      <c r="L31" s="72" t="s">
        <v>75</v>
      </c>
      <c r="M31" s="72" t="s">
        <v>129</v>
      </c>
      <c r="N31" s="72" t="s">
        <v>76</v>
      </c>
      <c r="O31" s="73">
        <v>342.3</v>
      </c>
      <c r="P31" s="81">
        <f t="shared" si="5"/>
        <v>410.76</v>
      </c>
      <c r="Q31" s="73">
        <v>308.07</v>
      </c>
      <c r="R31" s="73">
        <f>P31-Q31</f>
        <v>102.69</v>
      </c>
      <c r="S31" s="73">
        <v>0</v>
      </c>
      <c r="T31" s="73">
        <v>0</v>
      </c>
      <c r="U31" s="69" t="s">
        <v>97</v>
      </c>
      <c r="V31" s="72" t="s">
        <v>88</v>
      </c>
      <c r="W31" s="72" t="s">
        <v>79</v>
      </c>
      <c r="X31" s="104">
        <v>44985</v>
      </c>
      <c r="Y31" s="104">
        <v>45015</v>
      </c>
      <c r="Z31" s="72"/>
      <c r="AA31" s="72"/>
      <c r="AB31" s="87"/>
      <c r="AC31" s="87"/>
      <c r="AD31" s="72" t="str">
        <f>G31</f>
        <v>Поставка и установка жалюзи и рольставней</v>
      </c>
      <c r="AE31" s="72" t="s">
        <v>81</v>
      </c>
      <c r="AF31" s="72">
        <v>876</v>
      </c>
      <c r="AG31" s="72" t="s">
        <v>82</v>
      </c>
      <c r="AH31" s="72">
        <v>1</v>
      </c>
      <c r="AI31" s="64">
        <v>27000000000</v>
      </c>
      <c r="AJ31" s="72" t="s">
        <v>83</v>
      </c>
      <c r="AK31" s="75">
        <v>45046</v>
      </c>
      <c r="AL31" s="75">
        <v>45046</v>
      </c>
      <c r="AM31" s="75">
        <v>45382</v>
      </c>
      <c r="AN31" s="112" t="s">
        <v>95</v>
      </c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9">
        <v>342.3</v>
      </c>
      <c r="BB31" s="80">
        <f t="shared" si="1"/>
        <v>0</v>
      </c>
    </row>
    <row r="32" spans="1:59" s="31" customFormat="1" ht="56.25" customHeight="1" x14ac:dyDescent="0.25">
      <c r="A32" s="69">
        <v>7</v>
      </c>
      <c r="B32" s="71">
        <v>24</v>
      </c>
      <c r="C32" s="83" t="s">
        <v>77</v>
      </c>
      <c r="D32" s="83" t="s">
        <v>137</v>
      </c>
      <c r="E32" s="83" t="s">
        <v>135</v>
      </c>
      <c r="F32" s="69">
        <v>1</v>
      </c>
      <c r="G32" s="84" t="s">
        <v>152</v>
      </c>
      <c r="H32" s="69" t="s">
        <v>153</v>
      </c>
      <c r="I32" s="69" t="s">
        <v>154</v>
      </c>
      <c r="J32" s="72">
        <v>2</v>
      </c>
      <c r="K32" s="69"/>
      <c r="L32" s="72" t="s">
        <v>75</v>
      </c>
      <c r="M32" s="72" t="s">
        <v>129</v>
      </c>
      <c r="N32" s="72" t="s">
        <v>76</v>
      </c>
      <c r="O32" s="114">
        <v>1815.4</v>
      </c>
      <c r="P32" s="114">
        <f t="shared" si="5"/>
        <v>2178.48</v>
      </c>
      <c r="Q32" s="115">
        <v>0</v>
      </c>
      <c r="R32" s="114">
        <f>P32</f>
        <v>2178.48</v>
      </c>
      <c r="S32" s="85">
        <v>0</v>
      </c>
      <c r="T32" s="85">
        <v>0</v>
      </c>
      <c r="U32" s="116" t="s">
        <v>97</v>
      </c>
      <c r="V32" s="72" t="s">
        <v>88</v>
      </c>
      <c r="W32" s="83" t="s">
        <v>79</v>
      </c>
      <c r="X32" s="104">
        <v>45229</v>
      </c>
      <c r="Y32" s="104">
        <v>45260</v>
      </c>
      <c r="Z32" s="116"/>
      <c r="AA32" s="116"/>
      <c r="AB32" s="87"/>
      <c r="AC32" s="87"/>
      <c r="AD32" s="83" t="s">
        <v>152</v>
      </c>
      <c r="AE32" s="72" t="s">
        <v>81</v>
      </c>
      <c r="AF32" s="72">
        <v>876</v>
      </c>
      <c r="AG32" s="72" t="s">
        <v>82</v>
      </c>
      <c r="AH32" s="116">
        <v>1</v>
      </c>
      <c r="AI32" s="64">
        <v>27000000000</v>
      </c>
      <c r="AJ32" s="83" t="s">
        <v>83</v>
      </c>
      <c r="AK32" s="110">
        <v>45290</v>
      </c>
      <c r="AL32" s="110">
        <v>45321</v>
      </c>
      <c r="AM32" s="110">
        <v>45657</v>
      </c>
      <c r="AN32" s="64">
        <v>2024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83"/>
      <c r="AZ32" s="72" t="s">
        <v>334</v>
      </c>
      <c r="BA32" s="79">
        <v>1734.7</v>
      </c>
      <c r="BB32" s="80">
        <f t="shared" si="1"/>
        <v>-80.700000000000045</v>
      </c>
    </row>
    <row r="33" spans="1:165" ht="51" customHeight="1" x14ac:dyDescent="0.25">
      <c r="A33" s="70">
        <v>7</v>
      </c>
      <c r="B33" s="71">
        <v>25</v>
      </c>
      <c r="C33" s="72" t="s">
        <v>77</v>
      </c>
      <c r="D33" s="72" t="s">
        <v>137</v>
      </c>
      <c r="E33" s="72" t="s">
        <v>135</v>
      </c>
      <c r="F33" s="72">
        <v>1</v>
      </c>
      <c r="G33" s="72" t="s">
        <v>155</v>
      </c>
      <c r="H33" s="105" t="s">
        <v>156</v>
      </c>
      <c r="I33" s="105" t="s">
        <v>156</v>
      </c>
      <c r="J33" s="72">
        <v>2</v>
      </c>
      <c r="K33" s="70"/>
      <c r="L33" s="72" t="s">
        <v>75</v>
      </c>
      <c r="M33" s="72" t="s">
        <v>129</v>
      </c>
      <c r="N33" s="72" t="s">
        <v>76</v>
      </c>
      <c r="O33" s="73">
        <v>737.32</v>
      </c>
      <c r="P33" s="73">
        <f t="shared" si="5"/>
        <v>884.78399999999999</v>
      </c>
      <c r="Q33" s="73">
        <v>0</v>
      </c>
      <c r="R33" s="74">
        <f>P33</f>
        <v>884.78399999999999</v>
      </c>
      <c r="S33" s="74">
        <v>0</v>
      </c>
      <c r="T33" s="74">
        <v>0</v>
      </c>
      <c r="U33" s="69" t="s">
        <v>97</v>
      </c>
      <c r="V33" s="72" t="s">
        <v>88</v>
      </c>
      <c r="W33" s="72" t="s">
        <v>79</v>
      </c>
      <c r="X33" s="104">
        <v>45260</v>
      </c>
      <c r="Y33" s="104">
        <v>45290</v>
      </c>
      <c r="Z33" s="70"/>
      <c r="AA33" s="70"/>
      <c r="AB33" s="70"/>
      <c r="AC33" s="70"/>
      <c r="AD33" s="72" t="s">
        <v>157</v>
      </c>
      <c r="AE33" s="72" t="s">
        <v>81</v>
      </c>
      <c r="AF33" s="72">
        <v>876</v>
      </c>
      <c r="AG33" s="72" t="s">
        <v>82</v>
      </c>
      <c r="AH33" s="72">
        <v>1</v>
      </c>
      <c r="AI33" s="72">
        <v>27000000000</v>
      </c>
      <c r="AJ33" s="72" t="s">
        <v>83</v>
      </c>
      <c r="AK33" s="75">
        <v>45321</v>
      </c>
      <c r="AL33" s="75">
        <v>45321</v>
      </c>
      <c r="AM33" s="75">
        <v>45657</v>
      </c>
      <c r="AN33" s="70">
        <v>2024</v>
      </c>
      <c r="AO33" s="70"/>
      <c r="AP33" s="70"/>
      <c r="AQ33" s="70"/>
      <c r="AR33" s="70"/>
      <c r="AS33" s="76"/>
      <c r="AT33" s="77"/>
      <c r="AU33" s="78"/>
      <c r="AV33" s="70"/>
      <c r="AW33" s="70"/>
      <c r="AX33" s="70"/>
      <c r="AY33" s="70"/>
      <c r="AZ33" s="72" t="s">
        <v>334</v>
      </c>
      <c r="BA33" s="79">
        <v>691.69299999999998</v>
      </c>
      <c r="BB33" s="80">
        <f t="shared" si="1"/>
        <v>-45.627000000000066</v>
      </c>
      <c r="BE33" s="16"/>
      <c r="BF33" s="13"/>
    </row>
    <row r="34" spans="1:165" ht="69" customHeight="1" x14ac:dyDescent="0.25">
      <c r="A34" s="70">
        <v>7</v>
      </c>
      <c r="B34" s="71">
        <v>26</v>
      </c>
      <c r="C34" s="72" t="s">
        <v>77</v>
      </c>
      <c r="D34" s="72" t="s">
        <v>137</v>
      </c>
      <c r="E34" s="72" t="s">
        <v>135</v>
      </c>
      <c r="F34" s="72">
        <v>1</v>
      </c>
      <c r="G34" s="72" t="s">
        <v>158</v>
      </c>
      <c r="H34" s="72" t="s">
        <v>159</v>
      </c>
      <c r="I34" s="72" t="s">
        <v>159</v>
      </c>
      <c r="J34" s="72">
        <v>2</v>
      </c>
      <c r="K34" s="70"/>
      <c r="L34" s="72" t="s">
        <v>75</v>
      </c>
      <c r="M34" s="72" t="s">
        <v>129</v>
      </c>
      <c r="N34" s="72" t="s">
        <v>76</v>
      </c>
      <c r="O34" s="73">
        <v>1011.12</v>
      </c>
      <c r="P34" s="73">
        <f t="shared" si="5"/>
        <v>1213.3440000000001</v>
      </c>
      <c r="Q34" s="73">
        <v>196.32</v>
      </c>
      <c r="R34" s="74">
        <f>P34-Q34</f>
        <v>1017.0240000000001</v>
      </c>
      <c r="S34" s="74">
        <v>0</v>
      </c>
      <c r="T34" s="74">
        <v>0</v>
      </c>
      <c r="U34" s="72" t="s">
        <v>97</v>
      </c>
      <c r="V34" s="72" t="s">
        <v>88</v>
      </c>
      <c r="W34" s="72" t="s">
        <v>79</v>
      </c>
      <c r="X34" s="104">
        <v>45260</v>
      </c>
      <c r="Y34" s="104">
        <v>45290</v>
      </c>
      <c r="Z34" s="70"/>
      <c r="AA34" s="70"/>
      <c r="AB34" s="70"/>
      <c r="AC34" s="70"/>
      <c r="AD34" s="72" t="s">
        <v>160</v>
      </c>
      <c r="AE34" s="72" t="s">
        <v>81</v>
      </c>
      <c r="AF34" s="72">
        <v>876</v>
      </c>
      <c r="AG34" s="72" t="s">
        <v>82</v>
      </c>
      <c r="AH34" s="72">
        <v>1</v>
      </c>
      <c r="AI34" s="72">
        <v>27000000000</v>
      </c>
      <c r="AJ34" s="72" t="s">
        <v>83</v>
      </c>
      <c r="AK34" s="75">
        <v>45290</v>
      </c>
      <c r="AL34" s="75">
        <v>45321</v>
      </c>
      <c r="AM34" s="75">
        <v>45656</v>
      </c>
      <c r="AN34" s="70" t="s">
        <v>95</v>
      </c>
      <c r="AO34" s="70"/>
      <c r="AP34" s="70"/>
      <c r="AQ34" s="70"/>
      <c r="AR34" s="70"/>
      <c r="AS34" s="76"/>
      <c r="AT34" s="77"/>
      <c r="AU34" s="78"/>
      <c r="AV34" s="70"/>
      <c r="AW34" s="70"/>
      <c r="AX34" s="70"/>
      <c r="AY34" s="70"/>
      <c r="AZ34" s="72" t="s">
        <v>334</v>
      </c>
      <c r="BA34" s="79">
        <v>954.10599999999999</v>
      </c>
      <c r="BB34" s="80">
        <f t="shared" si="1"/>
        <v>-57.01400000000001</v>
      </c>
      <c r="BE34" s="16"/>
      <c r="BF34" s="13"/>
    </row>
    <row r="35" spans="1:165" ht="72.75" customHeight="1" x14ac:dyDescent="0.25">
      <c r="A35" s="70">
        <v>7</v>
      </c>
      <c r="B35" s="71">
        <v>27</v>
      </c>
      <c r="C35" s="72" t="s">
        <v>77</v>
      </c>
      <c r="D35" s="72" t="s">
        <v>137</v>
      </c>
      <c r="E35" s="72" t="s">
        <v>135</v>
      </c>
      <c r="F35" s="72">
        <v>1</v>
      </c>
      <c r="G35" s="72" t="s">
        <v>161</v>
      </c>
      <c r="H35" s="69" t="s">
        <v>162</v>
      </c>
      <c r="I35" s="69" t="s">
        <v>162</v>
      </c>
      <c r="J35" s="72">
        <v>2</v>
      </c>
      <c r="K35" s="70"/>
      <c r="L35" s="72" t="s">
        <v>75</v>
      </c>
      <c r="M35" s="72" t="s">
        <v>129</v>
      </c>
      <c r="N35" s="72" t="s">
        <v>76</v>
      </c>
      <c r="O35" s="73">
        <v>1000.778</v>
      </c>
      <c r="P35" s="81">
        <f t="shared" si="5"/>
        <v>1200.9336000000001</v>
      </c>
      <c r="Q35" s="73">
        <v>1132.95</v>
      </c>
      <c r="R35" s="74">
        <f>P35-Q35</f>
        <v>67.983600000000024</v>
      </c>
      <c r="S35" s="74">
        <v>0</v>
      </c>
      <c r="T35" s="74">
        <v>0</v>
      </c>
      <c r="U35" s="72" t="s">
        <v>97</v>
      </c>
      <c r="V35" s="72" t="s">
        <v>88</v>
      </c>
      <c r="W35" s="72" t="s">
        <v>79</v>
      </c>
      <c r="X35" s="104">
        <v>44985</v>
      </c>
      <c r="Y35" s="104">
        <v>45015</v>
      </c>
      <c r="Z35" s="70"/>
      <c r="AA35" s="70"/>
      <c r="AB35" s="70"/>
      <c r="AC35" s="70"/>
      <c r="AD35" s="72" t="s">
        <v>163</v>
      </c>
      <c r="AE35" s="72" t="s">
        <v>81</v>
      </c>
      <c r="AF35" s="72">
        <v>876</v>
      </c>
      <c r="AG35" s="72" t="s">
        <v>82</v>
      </c>
      <c r="AH35" s="72">
        <v>1</v>
      </c>
      <c r="AI35" s="72">
        <v>27000000000</v>
      </c>
      <c r="AJ35" s="72" t="s">
        <v>83</v>
      </c>
      <c r="AK35" s="75">
        <v>45015</v>
      </c>
      <c r="AL35" s="75">
        <v>45015</v>
      </c>
      <c r="AM35" s="75">
        <v>45381</v>
      </c>
      <c r="AN35" s="70" t="s">
        <v>95</v>
      </c>
      <c r="AO35" s="70"/>
      <c r="AP35" s="70"/>
      <c r="AQ35" s="70"/>
      <c r="AR35" s="70"/>
      <c r="AS35" s="76"/>
      <c r="AT35" s="77"/>
      <c r="AU35" s="78"/>
      <c r="AV35" s="70"/>
      <c r="AW35" s="70"/>
      <c r="AX35" s="70"/>
      <c r="AY35" s="70"/>
      <c r="AZ35" s="70" t="s">
        <v>274</v>
      </c>
      <c r="BA35" s="79">
        <v>1000.778</v>
      </c>
      <c r="BB35" s="80">
        <f t="shared" si="1"/>
        <v>0</v>
      </c>
      <c r="BE35" s="16"/>
      <c r="BF35" s="13"/>
    </row>
    <row r="36" spans="1:165" ht="50.25" customHeight="1" x14ac:dyDescent="0.25">
      <c r="A36" s="70">
        <v>7</v>
      </c>
      <c r="B36" s="71">
        <v>28</v>
      </c>
      <c r="C36" s="72" t="s">
        <v>77</v>
      </c>
      <c r="D36" s="72" t="s">
        <v>137</v>
      </c>
      <c r="E36" s="72" t="s">
        <v>135</v>
      </c>
      <c r="F36" s="72">
        <v>1</v>
      </c>
      <c r="G36" s="72" t="s">
        <v>164</v>
      </c>
      <c r="H36" s="72" t="s">
        <v>165</v>
      </c>
      <c r="I36" s="72" t="s">
        <v>165</v>
      </c>
      <c r="J36" s="72">
        <v>2</v>
      </c>
      <c r="K36" s="70"/>
      <c r="L36" s="72" t="s">
        <v>75</v>
      </c>
      <c r="M36" s="72" t="s">
        <v>129</v>
      </c>
      <c r="N36" s="72" t="s">
        <v>76</v>
      </c>
      <c r="O36" s="117">
        <v>2264.739</v>
      </c>
      <c r="P36" s="117">
        <f t="shared" si="5"/>
        <v>2717.6867999999999</v>
      </c>
      <c r="Q36" s="117">
        <v>0</v>
      </c>
      <c r="R36" s="117">
        <f>P36</f>
        <v>2717.6867999999999</v>
      </c>
      <c r="S36" s="117">
        <v>0</v>
      </c>
      <c r="T36" s="117">
        <v>0</v>
      </c>
      <c r="U36" s="72" t="s">
        <v>97</v>
      </c>
      <c r="V36" s="72" t="s">
        <v>88</v>
      </c>
      <c r="W36" s="72" t="s">
        <v>79</v>
      </c>
      <c r="X36" s="104">
        <v>45260</v>
      </c>
      <c r="Y36" s="104">
        <v>45290</v>
      </c>
      <c r="Z36" s="72"/>
      <c r="AA36" s="72"/>
      <c r="AB36" s="72"/>
      <c r="AC36" s="72"/>
      <c r="AD36" s="72" t="s">
        <v>166</v>
      </c>
      <c r="AE36" s="72" t="s">
        <v>81</v>
      </c>
      <c r="AF36" s="72">
        <v>876</v>
      </c>
      <c r="AG36" s="72" t="s">
        <v>82</v>
      </c>
      <c r="AH36" s="72">
        <v>1</v>
      </c>
      <c r="AI36" s="72">
        <v>27000000000</v>
      </c>
      <c r="AJ36" s="72" t="s">
        <v>83</v>
      </c>
      <c r="AK36" s="75">
        <v>45321</v>
      </c>
      <c r="AL36" s="75">
        <v>45321</v>
      </c>
      <c r="AM36" s="75">
        <v>45657</v>
      </c>
      <c r="AN36" s="70">
        <v>2024</v>
      </c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 t="s">
        <v>334</v>
      </c>
      <c r="BA36" s="79">
        <v>2491.5940000000001</v>
      </c>
      <c r="BB36" s="80">
        <f t="shared" si="1"/>
        <v>226.85500000000002</v>
      </c>
      <c r="BE36" s="23"/>
      <c r="BF36" s="13"/>
    </row>
    <row r="37" spans="1:165" ht="68.25" customHeight="1" x14ac:dyDescent="0.25">
      <c r="A37" s="70">
        <v>7</v>
      </c>
      <c r="B37" s="71">
        <v>29</v>
      </c>
      <c r="C37" s="72" t="s">
        <v>77</v>
      </c>
      <c r="D37" s="72" t="s">
        <v>137</v>
      </c>
      <c r="E37" s="72" t="s">
        <v>135</v>
      </c>
      <c r="F37" s="72">
        <v>1</v>
      </c>
      <c r="G37" s="72" t="s">
        <v>167</v>
      </c>
      <c r="H37" s="105" t="s">
        <v>168</v>
      </c>
      <c r="I37" s="105" t="s">
        <v>168</v>
      </c>
      <c r="J37" s="72">
        <v>2</v>
      </c>
      <c r="K37" s="70"/>
      <c r="L37" s="72" t="s">
        <v>75</v>
      </c>
      <c r="M37" s="72" t="s">
        <v>129</v>
      </c>
      <c r="N37" s="72" t="s">
        <v>76</v>
      </c>
      <c r="O37" s="117">
        <v>2148.596</v>
      </c>
      <c r="P37" s="117">
        <f t="shared" si="5"/>
        <v>2578.3152</v>
      </c>
      <c r="Q37" s="117">
        <v>374.14</v>
      </c>
      <c r="R37" s="117">
        <f>P37-Q37</f>
        <v>2204.1752000000001</v>
      </c>
      <c r="S37" s="117">
        <v>0</v>
      </c>
      <c r="T37" s="117">
        <v>0</v>
      </c>
      <c r="U37" s="72" t="s">
        <v>97</v>
      </c>
      <c r="V37" s="72" t="s">
        <v>88</v>
      </c>
      <c r="W37" s="72" t="s">
        <v>79</v>
      </c>
      <c r="X37" s="104">
        <v>45260</v>
      </c>
      <c r="Y37" s="104">
        <v>45290</v>
      </c>
      <c r="Z37" s="70"/>
      <c r="AA37" s="70"/>
      <c r="AB37" s="70"/>
      <c r="AC37" s="70"/>
      <c r="AD37" s="72" t="s">
        <v>160</v>
      </c>
      <c r="AE37" s="72" t="s">
        <v>81</v>
      </c>
      <c r="AF37" s="72">
        <v>876</v>
      </c>
      <c r="AG37" s="72" t="s">
        <v>82</v>
      </c>
      <c r="AH37" s="72">
        <v>1</v>
      </c>
      <c r="AI37" s="72">
        <v>27000000000</v>
      </c>
      <c r="AJ37" s="72" t="s">
        <v>83</v>
      </c>
      <c r="AK37" s="75">
        <v>45290</v>
      </c>
      <c r="AL37" s="75">
        <v>45321</v>
      </c>
      <c r="AM37" s="75">
        <v>45656</v>
      </c>
      <c r="AN37" s="70" t="s">
        <v>95</v>
      </c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 t="s">
        <v>334</v>
      </c>
      <c r="BA37" s="79">
        <v>1870.741</v>
      </c>
      <c r="BB37" s="80">
        <f t="shared" si="1"/>
        <v>-277.85500000000002</v>
      </c>
      <c r="BE37" s="24"/>
      <c r="BF37" s="13"/>
    </row>
    <row r="38" spans="1:165" ht="63" customHeight="1" x14ac:dyDescent="0.25">
      <c r="A38" s="69">
        <v>7</v>
      </c>
      <c r="B38" s="71">
        <v>30</v>
      </c>
      <c r="C38" s="69" t="s">
        <v>77</v>
      </c>
      <c r="D38" s="72" t="s">
        <v>265</v>
      </c>
      <c r="E38" s="72" t="s">
        <v>125</v>
      </c>
      <c r="F38" s="69">
        <v>1</v>
      </c>
      <c r="G38" s="72" t="s">
        <v>169</v>
      </c>
      <c r="H38" s="105" t="s">
        <v>170</v>
      </c>
      <c r="I38" s="105" t="s">
        <v>170</v>
      </c>
      <c r="J38" s="72">
        <v>2</v>
      </c>
      <c r="K38" s="69"/>
      <c r="L38" s="72" t="s">
        <v>75</v>
      </c>
      <c r="M38" s="72" t="s">
        <v>129</v>
      </c>
      <c r="N38" s="72" t="s">
        <v>76</v>
      </c>
      <c r="O38" s="73">
        <v>2301.6</v>
      </c>
      <c r="P38" s="118">
        <f>O38</f>
        <v>2301.6</v>
      </c>
      <c r="Q38" s="73">
        <v>1918</v>
      </c>
      <c r="R38" s="73">
        <v>383.6</v>
      </c>
      <c r="S38" s="73">
        <v>0</v>
      </c>
      <c r="T38" s="73">
        <v>0</v>
      </c>
      <c r="U38" s="83" t="s">
        <v>104</v>
      </c>
      <c r="V38" s="72" t="s">
        <v>88</v>
      </c>
      <c r="W38" s="72" t="s">
        <v>80</v>
      </c>
      <c r="X38" s="104">
        <v>44956</v>
      </c>
      <c r="Y38" s="104">
        <v>44985</v>
      </c>
      <c r="Z38" s="116" t="s">
        <v>171</v>
      </c>
      <c r="AA38" s="116" t="s">
        <v>172</v>
      </c>
      <c r="AB38" s="87">
        <v>3904084539</v>
      </c>
      <c r="AC38" s="87">
        <v>390601001</v>
      </c>
      <c r="AD38" s="72" t="s">
        <v>261</v>
      </c>
      <c r="AE38" s="72" t="s">
        <v>81</v>
      </c>
      <c r="AF38" s="72">
        <v>876</v>
      </c>
      <c r="AG38" s="72" t="s">
        <v>82</v>
      </c>
      <c r="AH38" s="116">
        <v>1</v>
      </c>
      <c r="AI38" s="112">
        <v>27000000000</v>
      </c>
      <c r="AJ38" s="72" t="s">
        <v>83</v>
      </c>
      <c r="AK38" s="75">
        <v>44985</v>
      </c>
      <c r="AL38" s="75">
        <v>44985</v>
      </c>
      <c r="AM38" s="75">
        <v>45350</v>
      </c>
      <c r="AN38" s="112">
        <v>2023</v>
      </c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36"/>
      <c r="AZ38" s="72"/>
      <c r="BA38" s="79">
        <v>2301.6</v>
      </c>
      <c r="BB38" s="80">
        <f t="shared" si="1"/>
        <v>0</v>
      </c>
    </row>
    <row r="39" spans="1:165" ht="59.25" customHeight="1" x14ac:dyDescent="0.25">
      <c r="A39" s="70">
        <v>7</v>
      </c>
      <c r="B39" s="71">
        <v>31</v>
      </c>
      <c r="C39" s="69" t="s">
        <v>77</v>
      </c>
      <c r="D39" s="72" t="s">
        <v>265</v>
      </c>
      <c r="E39" s="72" t="s">
        <v>135</v>
      </c>
      <c r="F39" s="72">
        <v>1</v>
      </c>
      <c r="G39" s="72" t="s">
        <v>173</v>
      </c>
      <c r="H39" s="72" t="s">
        <v>174</v>
      </c>
      <c r="I39" s="72" t="s">
        <v>174</v>
      </c>
      <c r="J39" s="72">
        <v>2</v>
      </c>
      <c r="K39" s="70"/>
      <c r="L39" s="72" t="s">
        <v>75</v>
      </c>
      <c r="M39" s="72" t="s">
        <v>129</v>
      </c>
      <c r="N39" s="72" t="s">
        <v>76</v>
      </c>
      <c r="O39" s="73">
        <v>639.70000000000005</v>
      </c>
      <c r="P39" s="81">
        <f>O39*1.2</f>
        <v>767.64</v>
      </c>
      <c r="Q39" s="73">
        <f>P39</f>
        <v>767.64</v>
      </c>
      <c r="R39" s="74">
        <v>0</v>
      </c>
      <c r="S39" s="74">
        <v>0</v>
      </c>
      <c r="T39" s="74">
        <v>0</v>
      </c>
      <c r="U39" s="72" t="s">
        <v>97</v>
      </c>
      <c r="V39" s="72" t="s">
        <v>88</v>
      </c>
      <c r="W39" s="72" t="s">
        <v>79</v>
      </c>
      <c r="X39" s="104">
        <v>44985</v>
      </c>
      <c r="Y39" s="104">
        <v>45015</v>
      </c>
      <c r="Z39" s="70"/>
      <c r="AA39" s="70"/>
      <c r="AB39" s="70"/>
      <c r="AC39" s="70"/>
      <c r="AD39" s="72" t="s">
        <v>173</v>
      </c>
      <c r="AE39" s="72" t="s">
        <v>81</v>
      </c>
      <c r="AF39" s="72">
        <v>876</v>
      </c>
      <c r="AG39" s="72" t="s">
        <v>82</v>
      </c>
      <c r="AH39" s="72">
        <v>1</v>
      </c>
      <c r="AI39" s="72">
        <v>27000000000</v>
      </c>
      <c r="AJ39" s="72" t="s">
        <v>83</v>
      </c>
      <c r="AK39" s="75">
        <v>45046</v>
      </c>
      <c r="AL39" s="75">
        <v>45046</v>
      </c>
      <c r="AM39" s="75">
        <v>45291</v>
      </c>
      <c r="AN39" s="70">
        <v>2023</v>
      </c>
      <c r="AO39" s="70"/>
      <c r="AP39" s="70"/>
      <c r="AQ39" s="70"/>
      <c r="AR39" s="70"/>
      <c r="AS39" s="76"/>
      <c r="AT39" s="77"/>
      <c r="AU39" s="78"/>
      <c r="AV39" s="70"/>
      <c r="AW39" s="70"/>
      <c r="AX39" s="70"/>
      <c r="AY39" s="70"/>
      <c r="AZ39" s="70"/>
      <c r="BA39" s="79">
        <v>639.70000000000005</v>
      </c>
      <c r="BB39" s="80">
        <f t="shared" si="1"/>
        <v>0</v>
      </c>
    </row>
    <row r="40" spans="1:165" ht="91.5" customHeight="1" x14ac:dyDescent="0.25">
      <c r="A40" s="70">
        <v>7</v>
      </c>
      <c r="B40" s="71">
        <v>32</v>
      </c>
      <c r="C40" s="69" t="s">
        <v>77</v>
      </c>
      <c r="D40" s="72" t="s">
        <v>265</v>
      </c>
      <c r="E40" s="72" t="s">
        <v>125</v>
      </c>
      <c r="F40" s="72">
        <v>1</v>
      </c>
      <c r="G40" s="72" t="s">
        <v>262</v>
      </c>
      <c r="H40" s="72" t="s">
        <v>175</v>
      </c>
      <c r="I40" s="72" t="s">
        <v>176</v>
      </c>
      <c r="J40" s="72">
        <v>2</v>
      </c>
      <c r="K40" s="70"/>
      <c r="L40" s="72" t="s">
        <v>75</v>
      </c>
      <c r="M40" s="72" t="s">
        <v>129</v>
      </c>
      <c r="N40" s="72" t="s">
        <v>76</v>
      </c>
      <c r="O40" s="73">
        <v>340.84300000000002</v>
      </c>
      <c r="P40" s="81">
        <f>O40</f>
        <v>340.84300000000002</v>
      </c>
      <c r="Q40" s="73">
        <f>P40</f>
        <v>340.84300000000002</v>
      </c>
      <c r="R40" s="74">
        <v>0</v>
      </c>
      <c r="S40" s="74">
        <v>0</v>
      </c>
      <c r="T40" s="74">
        <v>0</v>
      </c>
      <c r="U40" s="72" t="s">
        <v>78</v>
      </c>
      <c r="V40" s="72" t="s">
        <v>88</v>
      </c>
      <c r="W40" s="72" t="s">
        <v>79</v>
      </c>
      <c r="X40" s="104">
        <v>45015</v>
      </c>
      <c r="Y40" s="104">
        <v>45046</v>
      </c>
      <c r="Z40" s="70"/>
      <c r="AA40" s="70"/>
      <c r="AB40" s="70"/>
      <c r="AC40" s="70"/>
      <c r="AD40" s="72" t="s">
        <v>263</v>
      </c>
      <c r="AE40" s="72" t="s">
        <v>81</v>
      </c>
      <c r="AF40" s="72">
        <v>876</v>
      </c>
      <c r="AG40" s="72" t="s">
        <v>82</v>
      </c>
      <c r="AH40" s="72">
        <v>1</v>
      </c>
      <c r="AI40" s="72">
        <v>27000000000</v>
      </c>
      <c r="AJ40" s="72" t="s">
        <v>83</v>
      </c>
      <c r="AK40" s="75">
        <v>45076</v>
      </c>
      <c r="AL40" s="75">
        <v>45076</v>
      </c>
      <c r="AM40" s="75">
        <v>45107</v>
      </c>
      <c r="AN40" s="70">
        <v>2023</v>
      </c>
      <c r="AO40" s="70"/>
      <c r="AP40" s="70"/>
      <c r="AQ40" s="70"/>
      <c r="AR40" s="70"/>
      <c r="AS40" s="76"/>
      <c r="AT40" s="77"/>
      <c r="AU40" s="78"/>
      <c r="AV40" s="70"/>
      <c r="AW40" s="70"/>
      <c r="AX40" s="70"/>
      <c r="AY40" s="70"/>
      <c r="AZ40" s="70"/>
      <c r="BA40" s="79">
        <v>340.84300000000002</v>
      </c>
      <c r="BB40" s="80">
        <f t="shared" si="1"/>
        <v>0</v>
      </c>
    </row>
    <row r="41" spans="1:165" s="12" customFormat="1" ht="122.25" customHeight="1" x14ac:dyDescent="0.25">
      <c r="A41" s="70">
        <v>4</v>
      </c>
      <c r="B41" s="71">
        <v>33</v>
      </c>
      <c r="C41" s="70" t="s">
        <v>77</v>
      </c>
      <c r="D41" s="70" t="s">
        <v>177</v>
      </c>
      <c r="E41" s="70" t="s">
        <v>178</v>
      </c>
      <c r="F41" s="70">
        <v>1</v>
      </c>
      <c r="G41" s="82" t="s">
        <v>179</v>
      </c>
      <c r="H41" s="72" t="s">
        <v>180</v>
      </c>
      <c r="I41" s="71" t="s">
        <v>181</v>
      </c>
      <c r="J41" s="72">
        <v>2</v>
      </c>
      <c r="K41" s="70"/>
      <c r="L41" s="72" t="s">
        <v>75</v>
      </c>
      <c r="M41" s="72" t="s">
        <v>129</v>
      </c>
      <c r="N41" s="72" t="s">
        <v>76</v>
      </c>
      <c r="O41" s="74">
        <v>219</v>
      </c>
      <c r="P41" s="74">
        <f>O41*1.2</f>
        <v>262.8</v>
      </c>
      <c r="Q41" s="74">
        <v>262.8</v>
      </c>
      <c r="R41" s="74">
        <v>0</v>
      </c>
      <c r="S41" s="74">
        <v>0</v>
      </c>
      <c r="T41" s="74">
        <v>0</v>
      </c>
      <c r="U41" s="70" t="s">
        <v>78</v>
      </c>
      <c r="V41" s="72" t="s">
        <v>88</v>
      </c>
      <c r="W41" s="72" t="s">
        <v>79</v>
      </c>
      <c r="X41" s="104">
        <v>45260</v>
      </c>
      <c r="Y41" s="104">
        <f>X41</f>
        <v>45260</v>
      </c>
      <c r="Z41" s="70"/>
      <c r="AA41" s="70"/>
      <c r="AB41" s="70"/>
      <c r="AC41" s="70"/>
      <c r="AD41" s="119" t="s">
        <v>182</v>
      </c>
      <c r="AE41" s="72" t="s">
        <v>81</v>
      </c>
      <c r="AF41" s="72">
        <v>876</v>
      </c>
      <c r="AG41" s="72" t="s">
        <v>82</v>
      </c>
      <c r="AH41" s="70">
        <v>1</v>
      </c>
      <c r="AI41" s="120">
        <v>27000000000</v>
      </c>
      <c r="AJ41" s="70" t="s">
        <v>183</v>
      </c>
      <c r="AK41" s="121">
        <f>AL41</f>
        <v>45260</v>
      </c>
      <c r="AL41" s="121">
        <v>45260</v>
      </c>
      <c r="AM41" s="121">
        <v>45291</v>
      </c>
      <c r="AN41" s="70">
        <v>2023</v>
      </c>
      <c r="AO41" s="70"/>
      <c r="AP41" s="70"/>
      <c r="AQ41" s="70"/>
      <c r="AR41" s="70"/>
      <c r="AS41" s="76"/>
      <c r="AT41" s="77"/>
      <c r="AU41" s="78"/>
      <c r="AV41" s="70"/>
      <c r="AW41" s="70"/>
      <c r="AX41" s="70"/>
      <c r="AY41" s="70"/>
      <c r="AZ41" s="70"/>
      <c r="BA41" s="79">
        <v>219</v>
      </c>
      <c r="BB41" s="80">
        <f t="shared" si="1"/>
        <v>0</v>
      </c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</row>
    <row r="42" spans="1:165" s="12" customFormat="1" ht="93" customHeight="1" x14ac:dyDescent="0.25">
      <c r="A42" s="70">
        <v>4</v>
      </c>
      <c r="B42" s="71">
        <v>34</v>
      </c>
      <c r="C42" s="70" t="s">
        <v>77</v>
      </c>
      <c r="D42" s="70" t="s">
        <v>177</v>
      </c>
      <c r="E42" s="70" t="s">
        <v>178</v>
      </c>
      <c r="F42" s="70">
        <v>1</v>
      </c>
      <c r="G42" s="82" t="s">
        <v>184</v>
      </c>
      <c r="H42" s="71" t="s">
        <v>185</v>
      </c>
      <c r="I42" s="71" t="s">
        <v>186</v>
      </c>
      <c r="J42" s="72">
        <v>2</v>
      </c>
      <c r="K42" s="70"/>
      <c r="L42" s="72" t="s">
        <v>75</v>
      </c>
      <c r="M42" s="72" t="s">
        <v>129</v>
      </c>
      <c r="N42" s="72" t="s">
        <v>76</v>
      </c>
      <c r="O42" s="74">
        <v>211</v>
      </c>
      <c r="P42" s="122">
        <f>O42</f>
        <v>211</v>
      </c>
      <c r="Q42" s="74">
        <f>P42</f>
        <v>211</v>
      </c>
      <c r="R42" s="74">
        <v>0</v>
      </c>
      <c r="S42" s="74">
        <v>0</v>
      </c>
      <c r="T42" s="74">
        <v>0</v>
      </c>
      <c r="U42" s="70" t="s">
        <v>104</v>
      </c>
      <c r="V42" s="72" t="s">
        <v>88</v>
      </c>
      <c r="W42" s="70" t="s">
        <v>80</v>
      </c>
      <c r="X42" s="104">
        <v>45199</v>
      </c>
      <c r="Y42" s="104">
        <v>45199</v>
      </c>
      <c r="Z42" s="70" t="s">
        <v>187</v>
      </c>
      <c r="AA42" s="70" t="s">
        <v>188</v>
      </c>
      <c r="AB42" s="72">
        <v>7841456820</v>
      </c>
      <c r="AC42" s="72">
        <v>781401001</v>
      </c>
      <c r="AD42" s="119" t="s">
        <v>182</v>
      </c>
      <c r="AE42" s="72" t="s">
        <v>81</v>
      </c>
      <c r="AF42" s="72">
        <v>876</v>
      </c>
      <c r="AG42" s="72" t="s">
        <v>82</v>
      </c>
      <c r="AH42" s="70">
        <v>1</v>
      </c>
      <c r="AI42" s="120">
        <v>27000000000</v>
      </c>
      <c r="AJ42" s="70" t="s">
        <v>183</v>
      </c>
      <c r="AK42" s="121">
        <v>45199</v>
      </c>
      <c r="AL42" s="121">
        <v>45199</v>
      </c>
      <c r="AM42" s="121">
        <v>45199</v>
      </c>
      <c r="AN42" s="70">
        <v>2023</v>
      </c>
      <c r="AO42" s="70"/>
      <c r="AP42" s="70"/>
      <c r="AQ42" s="70"/>
      <c r="AR42" s="70"/>
      <c r="AS42" s="76"/>
      <c r="AT42" s="77"/>
      <c r="AU42" s="78"/>
      <c r="AV42" s="70"/>
      <c r="AW42" s="70"/>
      <c r="AX42" s="70"/>
      <c r="AY42" s="70"/>
      <c r="AZ42" s="70" t="s">
        <v>323</v>
      </c>
      <c r="BA42" s="79">
        <v>211</v>
      </c>
      <c r="BB42" s="80">
        <f t="shared" si="1"/>
        <v>0</v>
      </c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</row>
    <row r="43" spans="1:165" s="12" customFormat="1" ht="87.75" customHeight="1" x14ac:dyDescent="0.25">
      <c r="A43" s="70">
        <v>4</v>
      </c>
      <c r="B43" s="71">
        <v>35</v>
      </c>
      <c r="C43" s="70" t="s">
        <v>77</v>
      </c>
      <c r="D43" s="70" t="s">
        <v>177</v>
      </c>
      <c r="E43" s="70" t="s">
        <v>178</v>
      </c>
      <c r="F43" s="70">
        <v>1</v>
      </c>
      <c r="G43" s="82" t="s">
        <v>189</v>
      </c>
      <c r="H43" s="71" t="s">
        <v>190</v>
      </c>
      <c r="I43" s="71" t="s">
        <v>191</v>
      </c>
      <c r="J43" s="72">
        <v>2</v>
      </c>
      <c r="K43" s="70"/>
      <c r="L43" s="72" t="s">
        <v>75</v>
      </c>
      <c r="M43" s="72" t="s">
        <v>129</v>
      </c>
      <c r="N43" s="72" t="s">
        <v>76</v>
      </c>
      <c r="O43" s="74">
        <v>500</v>
      </c>
      <c r="P43" s="122">
        <f t="shared" ref="P43:P46" si="6">O43*1.2</f>
        <v>600</v>
      </c>
      <c r="Q43" s="74">
        <f>P43</f>
        <v>600</v>
      </c>
      <c r="R43" s="74">
        <v>0</v>
      </c>
      <c r="S43" s="74">
        <v>0</v>
      </c>
      <c r="T43" s="74">
        <v>0</v>
      </c>
      <c r="U43" s="70" t="s">
        <v>97</v>
      </c>
      <c r="V43" s="72" t="s">
        <v>88</v>
      </c>
      <c r="W43" s="70" t="s">
        <v>79</v>
      </c>
      <c r="X43" s="104">
        <v>45046</v>
      </c>
      <c r="Y43" s="104">
        <v>45077</v>
      </c>
      <c r="Z43" s="70"/>
      <c r="AA43" s="70"/>
      <c r="AB43" s="70"/>
      <c r="AC43" s="70"/>
      <c r="AD43" s="70" t="s">
        <v>192</v>
      </c>
      <c r="AE43" s="72" t="s">
        <v>81</v>
      </c>
      <c r="AF43" s="72">
        <v>876</v>
      </c>
      <c r="AG43" s="72" t="s">
        <v>82</v>
      </c>
      <c r="AH43" s="70">
        <v>1</v>
      </c>
      <c r="AI43" s="120">
        <v>27000000000</v>
      </c>
      <c r="AJ43" s="70" t="s">
        <v>183</v>
      </c>
      <c r="AK43" s="121">
        <v>45077</v>
      </c>
      <c r="AL43" s="121">
        <v>45107</v>
      </c>
      <c r="AM43" s="121">
        <v>45138</v>
      </c>
      <c r="AN43" s="70">
        <v>2023</v>
      </c>
      <c r="AO43" s="70"/>
      <c r="AP43" s="70"/>
      <c r="AQ43" s="70"/>
      <c r="AR43" s="70"/>
      <c r="AS43" s="76"/>
      <c r="AT43" s="77"/>
      <c r="AU43" s="78"/>
      <c r="AV43" s="70"/>
      <c r="AW43" s="70"/>
      <c r="AX43" s="70"/>
      <c r="AY43" s="70"/>
      <c r="AZ43" s="70"/>
      <c r="BA43" s="79">
        <v>500</v>
      </c>
      <c r="BB43" s="80">
        <f t="shared" si="1"/>
        <v>0</v>
      </c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</row>
    <row r="44" spans="1:165" s="25" customFormat="1" ht="91.5" customHeight="1" x14ac:dyDescent="0.25">
      <c r="A44" s="70">
        <v>4</v>
      </c>
      <c r="B44" s="71">
        <v>36</v>
      </c>
      <c r="C44" s="70" t="s">
        <v>77</v>
      </c>
      <c r="D44" s="70" t="s">
        <v>177</v>
      </c>
      <c r="E44" s="70" t="s">
        <v>178</v>
      </c>
      <c r="F44" s="70">
        <v>1</v>
      </c>
      <c r="G44" s="82" t="s">
        <v>193</v>
      </c>
      <c r="H44" s="71" t="s">
        <v>180</v>
      </c>
      <c r="I44" s="71" t="s">
        <v>194</v>
      </c>
      <c r="J44" s="72">
        <v>2</v>
      </c>
      <c r="K44" s="70"/>
      <c r="L44" s="72" t="s">
        <v>75</v>
      </c>
      <c r="M44" s="72" t="s">
        <v>129</v>
      </c>
      <c r="N44" s="72" t="s">
        <v>76</v>
      </c>
      <c r="O44" s="74">
        <v>569</v>
      </c>
      <c r="P44" s="74">
        <f t="shared" si="6"/>
        <v>682.8</v>
      </c>
      <c r="Q44" s="74">
        <f>P44</f>
        <v>682.8</v>
      </c>
      <c r="R44" s="74">
        <v>0</v>
      </c>
      <c r="S44" s="74">
        <v>0</v>
      </c>
      <c r="T44" s="74">
        <v>0</v>
      </c>
      <c r="U44" s="70" t="s">
        <v>97</v>
      </c>
      <c r="V44" s="72" t="s">
        <v>88</v>
      </c>
      <c r="W44" s="70" t="s">
        <v>79</v>
      </c>
      <c r="X44" s="104">
        <f>X41</f>
        <v>45260</v>
      </c>
      <c r="Y44" s="104">
        <f>X44</f>
        <v>45260</v>
      </c>
      <c r="Z44" s="70"/>
      <c r="AA44" s="70"/>
      <c r="AB44" s="70"/>
      <c r="AC44" s="70"/>
      <c r="AD44" s="119" t="s">
        <v>182</v>
      </c>
      <c r="AE44" s="72" t="s">
        <v>81</v>
      </c>
      <c r="AF44" s="72">
        <v>876</v>
      </c>
      <c r="AG44" s="72" t="s">
        <v>82</v>
      </c>
      <c r="AH44" s="70">
        <v>1</v>
      </c>
      <c r="AI44" s="120">
        <v>27000000000</v>
      </c>
      <c r="AJ44" s="70" t="s">
        <v>183</v>
      </c>
      <c r="AK44" s="121">
        <f>AL44</f>
        <v>45260</v>
      </c>
      <c r="AL44" s="121">
        <v>45260</v>
      </c>
      <c r="AM44" s="121">
        <v>45291</v>
      </c>
      <c r="AN44" s="70">
        <v>2023</v>
      </c>
      <c r="AO44" s="70"/>
      <c r="AP44" s="70"/>
      <c r="AQ44" s="70"/>
      <c r="AR44" s="70"/>
      <c r="AS44" s="76"/>
      <c r="AT44" s="77"/>
      <c r="AU44" s="78"/>
      <c r="AV44" s="70"/>
      <c r="AW44" s="70"/>
      <c r="AX44" s="70"/>
      <c r="AY44" s="70"/>
      <c r="AZ44" s="70"/>
      <c r="BA44" s="79">
        <v>569</v>
      </c>
      <c r="BB44" s="80">
        <f t="shared" si="1"/>
        <v>0</v>
      </c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</row>
    <row r="45" spans="1:165" s="25" customFormat="1" ht="72.75" customHeight="1" x14ac:dyDescent="0.25">
      <c r="A45" s="70">
        <v>4</v>
      </c>
      <c r="B45" s="71">
        <v>37</v>
      </c>
      <c r="C45" s="70" t="s">
        <v>77</v>
      </c>
      <c r="D45" s="70" t="s">
        <v>177</v>
      </c>
      <c r="E45" s="70" t="s">
        <v>178</v>
      </c>
      <c r="F45" s="70">
        <v>1</v>
      </c>
      <c r="G45" s="82" t="s">
        <v>195</v>
      </c>
      <c r="H45" s="71" t="s">
        <v>190</v>
      </c>
      <c r="I45" s="71" t="s">
        <v>191</v>
      </c>
      <c r="J45" s="72">
        <v>2</v>
      </c>
      <c r="K45" s="70"/>
      <c r="L45" s="72" t="s">
        <v>75</v>
      </c>
      <c r="M45" s="72" t="s">
        <v>129</v>
      </c>
      <c r="N45" s="72" t="s">
        <v>76</v>
      </c>
      <c r="O45" s="74">
        <v>3620</v>
      </c>
      <c r="P45" s="74">
        <f>O45*1.2</f>
        <v>4344</v>
      </c>
      <c r="Q45" s="74">
        <f>P45</f>
        <v>4344</v>
      </c>
      <c r="R45" s="74">
        <v>0</v>
      </c>
      <c r="S45" s="74">
        <v>0</v>
      </c>
      <c r="T45" s="74">
        <v>0</v>
      </c>
      <c r="U45" s="70" t="s">
        <v>97</v>
      </c>
      <c r="V45" s="72" t="s">
        <v>88</v>
      </c>
      <c r="W45" s="70" t="s">
        <v>79</v>
      </c>
      <c r="X45" s="104">
        <f>X44</f>
        <v>45260</v>
      </c>
      <c r="Y45" s="104">
        <f>Y44</f>
        <v>45260</v>
      </c>
      <c r="Z45" s="70"/>
      <c r="AA45" s="70"/>
      <c r="AB45" s="70"/>
      <c r="AC45" s="70"/>
      <c r="AD45" s="119" t="s">
        <v>195</v>
      </c>
      <c r="AE45" s="72" t="s">
        <v>81</v>
      </c>
      <c r="AF45" s="72">
        <v>876</v>
      </c>
      <c r="AG45" s="72" t="s">
        <v>82</v>
      </c>
      <c r="AH45" s="70">
        <v>1</v>
      </c>
      <c r="AI45" s="120">
        <v>27000000000</v>
      </c>
      <c r="AJ45" s="70" t="s">
        <v>183</v>
      </c>
      <c r="AK45" s="121">
        <f>AL44</f>
        <v>45260</v>
      </c>
      <c r="AL45" s="121">
        <f>AL44</f>
        <v>45260</v>
      </c>
      <c r="AM45" s="121">
        <v>45291</v>
      </c>
      <c r="AN45" s="70">
        <v>2023</v>
      </c>
      <c r="AO45" s="70"/>
      <c r="AP45" s="70"/>
      <c r="AQ45" s="70"/>
      <c r="AR45" s="70"/>
      <c r="AS45" s="76"/>
      <c r="AT45" s="77"/>
      <c r="AU45" s="78"/>
      <c r="AV45" s="70"/>
      <c r="AW45" s="70"/>
      <c r="AX45" s="70"/>
      <c r="AY45" s="70"/>
      <c r="AZ45" s="70" t="s">
        <v>305</v>
      </c>
      <c r="BA45" s="79">
        <v>3620</v>
      </c>
      <c r="BB45" s="80">
        <f t="shared" si="1"/>
        <v>0</v>
      </c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</row>
    <row r="46" spans="1:165" s="12" customFormat="1" ht="116.25" customHeight="1" x14ac:dyDescent="0.25">
      <c r="A46" s="70">
        <v>6</v>
      </c>
      <c r="B46" s="71">
        <v>38</v>
      </c>
      <c r="C46" s="70" t="s">
        <v>77</v>
      </c>
      <c r="D46" s="70" t="s">
        <v>177</v>
      </c>
      <c r="E46" s="70" t="s">
        <v>178</v>
      </c>
      <c r="F46" s="70">
        <v>1</v>
      </c>
      <c r="G46" s="82" t="s">
        <v>196</v>
      </c>
      <c r="H46" s="71" t="s">
        <v>197</v>
      </c>
      <c r="I46" s="71" t="s">
        <v>198</v>
      </c>
      <c r="J46" s="72">
        <v>2</v>
      </c>
      <c r="K46" s="70"/>
      <c r="L46" s="72" t="s">
        <v>75</v>
      </c>
      <c r="M46" s="72" t="s">
        <v>129</v>
      </c>
      <c r="N46" s="72" t="s">
        <v>76</v>
      </c>
      <c r="O46" s="74">
        <v>371</v>
      </c>
      <c r="P46" s="122">
        <f t="shared" si="6"/>
        <v>445.2</v>
      </c>
      <c r="Q46" s="74">
        <f>P46</f>
        <v>445.2</v>
      </c>
      <c r="R46" s="74">
        <v>0</v>
      </c>
      <c r="S46" s="74">
        <v>0</v>
      </c>
      <c r="T46" s="74">
        <v>0</v>
      </c>
      <c r="U46" s="70" t="s">
        <v>78</v>
      </c>
      <c r="V46" s="72" t="s">
        <v>88</v>
      </c>
      <c r="W46" s="72" t="s">
        <v>79</v>
      </c>
      <c r="X46" s="104">
        <v>45016</v>
      </c>
      <c r="Y46" s="104">
        <v>45046</v>
      </c>
      <c r="Z46" s="70"/>
      <c r="AA46" s="70"/>
      <c r="AB46" s="70"/>
      <c r="AC46" s="70"/>
      <c r="AD46" s="119" t="s">
        <v>196</v>
      </c>
      <c r="AE46" s="72" t="s">
        <v>81</v>
      </c>
      <c r="AF46" s="72">
        <v>876</v>
      </c>
      <c r="AG46" s="72" t="s">
        <v>82</v>
      </c>
      <c r="AH46" s="70">
        <v>1</v>
      </c>
      <c r="AI46" s="120">
        <v>27000000000</v>
      </c>
      <c r="AJ46" s="70" t="s">
        <v>183</v>
      </c>
      <c r="AK46" s="121">
        <v>45046</v>
      </c>
      <c r="AL46" s="121">
        <v>45077</v>
      </c>
      <c r="AM46" s="121">
        <v>45107</v>
      </c>
      <c r="AN46" s="70">
        <v>2023</v>
      </c>
      <c r="AO46" s="70"/>
      <c r="AP46" s="70"/>
      <c r="AQ46" s="70"/>
      <c r="AR46" s="70"/>
      <c r="AS46" s="76"/>
      <c r="AT46" s="77"/>
      <c r="AU46" s="78"/>
      <c r="AV46" s="70"/>
      <c r="AW46" s="70"/>
      <c r="AX46" s="70"/>
      <c r="AY46" s="70"/>
      <c r="AZ46" s="70"/>
      <c r="BA46" s="79">
        <v>371</v>
      </c>
      <c r="BB46" s="80">
        <f t="shared" si="1"/>
        <v>0</v>
      </c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</row>
    <row r="47" spans="1:165" ht="102.75" customHeight="1" x14ac:dyDescent="0.25">
      <c r="A47" s="69">
        <v>7</v>
      </c>
      <c r="B47" s="71">
        <v>39</v>
      </c>
      <c r="C47" s="72" t="s">
        <v>77</v>
      </c>
      <c r="D47" s="72" t="s">
        <v>199</v>
      </c>
      <c r="E47" s="72" t="s">
        <v>125</v>
      </c>
      <c r="F47" s="69">
        <v>1</v>
      </c>
      <c r="G47" s="72" t="s">
        <v>200</v>
      </c>
      <c r="H47" s="72" t="s">
        <v>201</v>
      </c>
      <c r="I47" s="72" t="str">
        <f>H47</f>
        <v>69.20.1</v>
      </c>
      <c r="J47" s="72">
        <v>2</v>
      </c>
      <c r="K47" s="69" t="s">
        <v>202</v>
      </c>
      <c r="L47" s="72" t="s">
        <v>75</v>
      </c>
      <c r="M47" s="72" t="s">
        <v>129</v>
      </c>
      <c r="N47" s="72" t="s">
        <v>76</v>
      </c>
      <c r="O47" s="114">
        <f>P47/1.2</f>
        <v>791.66666666666674</v>
      </c>
      <c r="P47" s="118">
        <v>950</v>
      </c>
      <c r="Q47" s="114">
        <f>P47/2</f>
        <v>475</v>
      </c>
      <c r="R47" s="114">
        <f>Q47</f>
        <v>475</v>
      </c>
      <c r="S47" s="114">
        <v>0</v>
      </c>
      <c r="T47" s="114">
        <v>0</v>
      </c>
      <c r="U47" s="72" t="s">
        <v>140</v>
      </c>
      <c r="V47" s="72" t="s">
        <v>88</v>
      </c>
      <c r="W47" s="72" t="s">
        <v>79</v>
      </c>
      <c r="X47" s="104">
        <v>45015</v>
      </c>
      <c r="Y47" s="104">
        <v>45046</v>
      </c>
      <c r="Z47" s="116"/>
      <c r="AA47" s="116"/>
      <c r="AB47" s="116"/>
      <c r="AC47" s="116"/>
      <c r="AD47" s="116" t="s">
        <v>203</v>
      </c>
      <c r="AE47" s="72" t="s">
        <v>81</v>
      </c>
      <c r="AF47" s="72">
        <v>876</v>
      </c>
      <c r="AG47" s="72" t="s">
        <v>82</v>
      </c>
      <c r="AH47" s="116">
        <v>1</v>
      </c>
      <c r="AI47" s="105" t="s">
        <v>204</v>
      </c>
      <c r="AJ47" s="72" t="s">
        <v>83</v>
      </c>
      <c r="AK47" s="110">
        <v>45138</v>
      </c>
      <c r="AL47" s="110">
        <v>45260</v>
      </c>
      <c r="AM47" s="110">
        <v>45350</v>
      </c>
      <c r="AN47" s="64" t="s">
        <v>95</v>
      </c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72"/>
      <c r="AZ47" s="72"/>
      <c r="BA47" s="79">
        <v>750</v>
      </c>
      <c r="BB47" s="80">
        <f t="shared" si="1"/>
        <v>-41.666666666666742</v>
      </c>
    </row>
    <row r="48" spans="1:165" ht="90.75" customHeight="1" x14ac:dyDescent="0.25">
      <c r="A48" s="70">
        <v>7</v>
      </c>
      <c r="B48" s="71">
        <v>40</v>
      </c>
      <c r="C48" s="72" t="s">
        <v>77</v>
      </c>
      <c r="D48" s="72" t="s">
        <v>205</v>
      </c>
      <c r="E48" s="72" t="s">
        <v>135</v>
      </c>
      <c r="F48" s="72">
        <v>1</v>
      </c>
      <c r="G48" s="72" t="s">
        <v>206</v>
      </c>
      <c r="H48" s="72" t="s">
        <v>207</v>
      </c>
      <c r="I48" s="72" t="s">
        <v>208</v>
      </c>
      <c r="J48" s="72">
        <v>2</v>
      </c>
      <c r="K48" s="70"/>
      <c r="L48" s="72" t="s">
        <v>75</v>
      </c>
      <c r="M48" s="72" t="s">
        <v>129</v>
      </c>
      <c r="N48" s="72" t="s">
        <v>76</v>
      </c>
      <c r="O48" s="73">
        <v>265.5</v>
      </c>
      <c r="P48" s="81">
        <f>O48*1.2</f>
        <v>318.59999999999997</v>
      </c>
      <c r="Q48" s="73">
        <f>P48</f>
        <v>318.59999999999997</v>
      </c>
      <c r="R48" s="73">
        <v>0</v>
      </c>
      <c r="S48" s="73">
        <v>0</v>
      </c>
      <c r="T48" s="73">
        <v>0</v>
      </c>
      <c r="U48" s="69" t="s">
        <v>97</v>
      </c>
      <c r="V48" s="72" t="s">
        <v>88</v>
      </c>
      <c r="W48" s="72" t="s">
        <v>79</v>
      </c>
      <c r="X48" s="104">
        <v>45138</v>
      </c>
      <c r="Y48" s="104">
        <v>45168</v>
      </c>
      <c r="Z48" s="70"/>
      <c r="AA48" s="70"/>
      <c r="AB48" s="70"/>
      <c r="AC48" s="70"/>
      <c r="AD48" s="72" t="s">
        <v>206</v>
      </c>
      <c r="AE48" s="72" t="s">
        <v>81</v>
      </c>
      <c r="AF48" s="72">
        <v>876</v>
      </c>
      <c r="AG48" s="72" t="s">
        <v>82</v>
      </c>
      <c r="AH48" s="72">
        <v>60</v>
      </c>
      <c r="AI48" s="72">
        <v>27000000000</v>
      </c>
      <c r="AJ48" s="72" t="s">
        <v>83</v>
      </c>
      <c r="AK48" s="75">
        <v>45169</v>
      </c>
      <c r="AL48" s="75">
        <v>45199</v>
      </c>
      <c r="AM48" s="75">
        <v>45291</v>
      </c>
      <c r="AN48" s="112">
        <v>2023</v>
      </c>
      <c r="AO48" s="70"/>
      <c r="AP48" s="70"/>
      <c r="AQ48" s="70"/>
      <c r="AR48" s="70"/>
      <c r="AS48" s="76"/>
      <c r="AT48" s="77"/>
      <c r="AU48" s="78"/>
      <c r="AV48" s="70"/>
      <c r="AW48" s="70"/>
      <c r="AX48" s="70"/>
      <c r="AY48" s="70"/>
      <c r="AZ48" s="70" t="s">
        <v>320</v>
      </c>
      <c r="BA48" s="79">
        <v>298.92</v>
      </c>
      <c r="BB48" s="80">
        <f t="shared" si="1"/>
        <v>33.420000000000016</v>
      </c>
    </row>
    <row r="49" spans="1:58" ht="63" customHeight="1" x14ac:dyDescent="0.25">
      <c r="A49" s="70">
        <v>7</v>
      </c>
      <c r="B49" s="71">
        <v>41</v>
      </c>
      <c r="C49" s="72" t="s">
        <v>77</v>
      </c>
      <c r="D49" s="72" t="s">
        <v>205</v>
      </c>
      <c r="E49" s="72" t="s">
        <v>135</v>
      </c>
      <c r="F49" s="72">
        <v>1</v>
      </c>
      <c r="G49" s="72" t="s">
        <v>209</v>
      </c>
      <c r="H49" s="72" t="s">
        <v>210</v>
      </c>
      <c r="I49" s="72" t="s">
        <v>211</v>
      </c>
      <c r="J49" s="72">
        <v>2</v>
      </c>
      <c r="K49" s="70"/>
      <c r="L49" s="72" t="s">
        <v>75</v>
      </c>
      <c r="M49" s="72" t="s">
        <v>129</v>
      </c>
      <c r="N49" s="72" t="s">
        <v>76</v>
      </c>
      <c r="O49" s="73">
        <v>298.2</v>
      </c>
      <c r="P49" s="81">
        <f>O49*1.2</f>
        <v>357.84</v>
      </c>
      <c r="Q49" s="73">
        <f>P49</f>
        <v>357.84</v>
      </c>
      <c r="R49" s="73">
        <v>0</v>
      </c>
      <c r="S49" s="73">
        <v>0</v>
      </c>
      <c r="T49" s="73">
        <v>0</v>
      </c>
      <c r="U49" s="69" t="s">
        <v>97</v>
      </c>
      <c r="V49" s="72" t="s">
        <v>88</v>
      </c>
      <c r="W49" s="72" t="s">
        <v>79</v>
      </c>
      <c r="X49" s="104">
        <v>45076</v>
      </c>
      <c r="Y49" s="104">
        <v>45076</v>
      </c>
      <c r="Z49" s="70"/>
      <c r="AA49" s="70"/>
      <c r="AB49" s="70"/>
      <c r="AC49" s="70"/>
      <c r="AD49" s="72" t="s">
        <v>209</v>
      </c>
      <c r="AE49" s="72" t="s">
        <v>81</v>
      </c>
      <c r="AF49" s="72">
        <v>876</v>
      </c>
      <c r="AG49" s="72" t="s">
        <v>82</v>
      </c>
      <c r="AH49" s="72">
        <v>200</v>
      </c>
      <c r="AI49" s="72">
        <v>27000000000</v>
      </c>
      <c r="AJ49" s="72" t="s">
        <v>83</v>
      </c>
      <c r="AK49" s="75">
        <v>45107</v>
      </c>
      <c r="AL49" s="75">
        <v>45107</v>
      </c>
      <c r="AM49" s="75">
        <v>45291</v>
      </c>
      <c r="AN49" s="112">
        <v>2023</v>
      </c>
      <c r="AO49" s="70"/>
      <c r="AP49" s="70"/>
      <c r="AQ49" s="70"/>
      <c r="AR49" s="70"/>
      <c r="AS49" s="76"/>
      <c r="AT49" s="77"/>
      <c r="AU49" s="78"/>
      <c r="AV49" s="70"/>
      <c r="AW49" s="70"/>
      <c r="AX49" s="70"/>
      <c r="AY49" s="70"/>
      <c r="AZ49" s="70" t="s">
        <v>277</v>
      </c>
      <c r="BA49" s="79">
        <v>382.66</v>
      </c>
      <c r="BB49" s="80">
        <f t="shared" si="1"/>
        <v>84.460000000000036</v>
      </c>
    </row>
    <row r="50" spans="1:58" ht="110.25" customHeight="1" x14ac:dyDescent="0.25">
      <c r="A50" s="72">
        <v>4</v>
      </c>
      <c r="B50" s="71">
        <v>42</v>
      </c>
      <c r="C50" s="72" t="s">
        <v>77</v>
      </c>
      <c r="D50" s="72" t="s">
        <v>212</v>
      </c>
      <c r="E50" s="72" t="s">
        <v>135</v>
      </c>
      <c r="F50" s="72">
        <v>1</v>
      </c>
      <c r="G50" s="72" t="s">
        <v>213</v>
      </c>
      <c r="H50" s="84" t="s">
        <v>214</v>
      </c>
      <c r="I50" s="72" t="s">
        <v>256</v>
      </c>
      <c r="J50" s="72">
        <v>2</v>
      </c>
      <c r="K50" s="72"/>
      <c r="L50" s="72" t="s">
        <v>75</v>
      </c>
      <c r="M50" s="72" t="s">
        <v>129</v>
      </c>
      <c r="N50" s="72" t="s">
        <v>76</v>
      </c>
      <c r="O50" s="73">
        <v>569.447</v>
      </c>
      <c r="P50" s="81">
        <v>683.33600000000001</v>
      </c>
      <c r="Q50" s="73">
        <v>528.67100000000005</v>
      </c>
      <c r="R50" s="73">
        <f>P50-Q50</f>
        <v>154.66499999999996</v>
      </c>
      <c r="S50" s="73">
        <v>0</v>
      </c>
      <c r="T50" s="73">
        <v>0</v>
      </c>
      <c r="U50" s="72" t="s">
        <v>97</v>
      </c>
      <c r="V50" s="72" t="s">
        <v>88</v>
      </c>
      <c r="W50" s="72" t="s">
        <v>79</v>
      </c>
      <c r="X50" s="104">
        <v>44985</v>
      </c>
      <c r="Y50" s="104">
        <v>45015</v>
      </c>
      <c r="Z50" s="72"/>
      <c r="AA50" s="72"/>
      <c r="AB50" s="72"/>
      <c r="AC50" s="72"/>
      <c r="AD50" s="72" t="s">
        <v>215</v>
      </c>
      <c r="AE50" s="72" t="s">
        <v>81</v>
      </c>
      <c r="AF50" s="72">
        <v>876</v>
      </c>
      <c r="AG50" s="72" t="s">
        <v>82</v>
      </c>
      <c r="AH50" s="72">
        <v>1</v>
      </c>
      <c r="AI50" s="105" t="s">
        <v>142</v>
      </c>
      <c r="AJ50" s="72" t="s">
        <v>83</v>
      </c>
      <c r="AK50" s="75">
        <v>45076</v>
      </c>
      <c r="AL50" s="75">
        <v>45076</v>
      </c>
      <c r="AM50" s="75">
        <v>45412</v>
      </c>
      <c r="AN50" s="72" t="s">
        <v>95</v>
      </c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9">
        <v>569.447</v>
      </c>
      <c r="BB50" s="80">
        <f t="shared" si="1"/>
        <v>0</v>
      </c>
      <c r="BE50" s="16"/>
      <c r="BF50" s="17"/>
    </row>
    <row r="51" spans="1:58" ht="73.5" customHeight="1" x14ac:dyDescent="0.25">
      <c r="A51" s="70">
        <v>7</v>
      </c>
      <c r="B51" s="71">
        <v>43</v>
      </c>
      <c r="C51" s="72" t="s">
        <v>77</v>
      </c>
      <c r="D51" s="72" t="s">
        <v>216</v>
      </c>
      <c r="E51" s="72" t="s">
        <v>125</v>
      </c>
      <c r="F51" s="72">
        <v>1</v>
      </c>
      <c r="G51" s="72" t="s">
        <v>217</v>
      </c>
      <c r="H51" s="105" t="s">
        <v>218</v>
      </c>
      <c r="I51" s="72" t="s">
        <v>219</v>
      </c>
      <c r="J51" s="72">
        <v>2</v>
      </c>
      <c r="K51" s="70"/>
      <c r="L51" s="72" t="s">
        <v>75</v>
      </c>
      <c r="M51" s="72" t="s">
        <v>129</v>
      </c>
      <c r="N51" s="72" t="s">
        <v>76</v>
      </c>
      <c r="O51" s="73">
        <v>40416.71976</v>
      </c>
      <c r="P51" s="81">
        <v>48500.063712000003</v>
      </c>
      <c r="Q51" s="73">
        <f>P51/2</f>
        <v>24250.031856000001</v>
      </c>
      <c r="R51" s="73">
        <f>P51/2</f>
        <v>24250.031856000001</v>
      </c>
      <c r="S51" s="123">
        <v>0</v>
      </c>
      <c r="T51" s="123">
        <v>0</v>
      </c>
      <c r="U51" s="69" t="s">
        <v>140</v>
      </c>
      <c r="V51" s="72" t="s">
        <v>88</v>
      </c>
      <c r="W51" s="72" t="s">
        <v>79</v>
      </c>
      <c r="X51" s="104">
        <v>44985</v>
      </c>
      <c r="Y51" s="104">
        <v>45015</v>
      </c>
      <c r="Z51" s="70"/>
      <c r="AA51" s="70"/>
      <c r="AB51" s="70"/>
      <c r="AC51" s="70"/>
      <c r="AD51" s="72" t="s">
        <v>217</v>
      </c>
      <c r="AE51" s="72" t="s">
        <v>81</v>
      </c>
      <c r="AF51" s="72">
        <v>876</v>
      </c>
      <c r="AG51" s="72" t="s">
        <v>82</v>
      </c>
      <c r="AH51" s="72">
        <v>1</v>
      </c>
      <c r="AI51" s="72">
        <v>27000000000</v>
      </c>
      <c r="AJ51" s="72" t="s">
        <v>83</v>
      </c>
      <c r="AK51" s="124">
        <v>45044</v>
      </c>
      <c r="AL51" s="124">
        <v>45044</v>
      </c>
      <c r="AM51" s="124">
        <v>45412</v>
      </c>
      <c r="AN51" s="125" t="s">
        <v>95</v>
      </c>
      <c r="AO51" s="70"/>
      <c r="AP51" s="70"/>
      <c r="AQ51" s="70"/>
      <c r="AR51" s="70"/>
      <c r="AS51" s="76"/>
      <c r="AT51" s="77"/>
      <c r="AU51" s="78"/>
      <c r="AV51" s="70"/>
      <c r="AW51" s="70"/>
      <c r="AX51" s="70"/>
      <c r="AY51" s="70"/>
      <c r="AZ51" s="70"/>
      <c r="BA51" s="79">
        <v>150731.005</v>
      </c>
      <c r="BB51" s="80">
        <f t="shared" si="1"/>
        <v>110314.28524</v>
      </c>
    </row>
    <row r="52" spans="1:58" s="22" customFormat="1" ht="102.75" customHeight="1" x14ac:dyDescent="0.25">
      <c r="A52" s="91">
        <v>7</v>
      </c>
      <c r="B52" s="92">
        <v>44</v>
      </c>
      <c r="C52" s="91" t="s">
        <v>77</v>
      </c>
      <c r="D52" s="91" t="s">
        <v>268</v>
      </c>
      <c r="E52" s="91" t="s">
        <v>135</v>
      </c>
      <c r="F52" s="91">
        <v>1</v>
      </c>
      <c r="G52" s="91" t="s">
        <v>264</v>
      </c>
      <c r="H52" s="91" t="s">
        <v>220</v>
      </c>
      <c r="I52" s="91" t="s">
        <v>220</v>
      </c>
      <c r="J52" s="72">
        <v>2</v>
      </c>
      <c r="K52" s="91"/>
      <c r="L52" s="72" t="s">
        <v>75</v>
      </c>
      <c r="M52" s="72" t="s">
        <v>129</v>
      </c>
      <c r="N52" s="72" t="s">
        <v>76</v>
      </c>
      <c r="O52" s="94">
        <v>57149</v>
      </c>
      <c r="P52" s="94">
        <f>O52*1.2</f>
        <v>68578.8</v>
      </c>
      <c r="Q52" s="94">
        <f>P52</f>
        <v>68578.8</v>
      </c>
      <c r="R52" s="94">
        <v>0</v>
      </c>
      <c r="S52" s="94">
        <v>0</v>
      </c>
      <c r="T52" s="94">
        <v>0</v>
      </c>
      <c r="U52" s="91" t="s">
        <v>140</v>
      </c>
      <c r="V52" s="72" t="s">
        <v>88</v>
      </c>
      <c r="W52" s="91" t="s">
        <v>79</v>
      </c>
      <c r="X52" s="126">
        <v>45076</v>
      </c>
      <c r="Y52" s="126">
        <v>45107</v>
      </c>
      <c r="Z52" s="91"/>
      <c r="AA52" s="91"/>
      <c r="AB52" s="91"/>
      <c r="AC52" s="91"/>
      <c r="AD52" s="91" t="str">
        <f>G52</f>
        <v>Организация системы интеллектуального учета электроэнергии с удаленным сбором данных</v>
      </c>
      <c r="AE52" s="72" t="s">
        <v>81</v>
      </c>
      <c r="AF52" s="72">
        <v>876</v>
      </c>
      <c r="AG52" s="72" t="s">
        <v>82</v>
      </c>
      <c r="AH52" s="91">
        <v>1</v>
      </c>
      <c r="AI52" s="91">
        <v>27000000000</v>
      </c>
      <c r="AJ52" s="91" t="s">
        <v>83</v>
      </c>
      <c r="AK52" s="96">
        <v>45137</v>
      </c>
      <c r="AL52" s="96">
        <v>45137</v>
      </c>
      <c r="AM52" s="96">
        <v>45137</v>
      </c>
      <c r="AN52" s="98">
        <v>2023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 t="s">
        <v>292</v>
      </c>
      <c r="BA52" s="101">
        <v>57149</v>
      </c>
      <c r="BB52" s="102">
        <f t="shared" si="1"/>
        <v>0</v>
      </c>
      <c r="BE52" s="22" t="s">
        <v>242</v>
      </c>
    </row>
    <row r="53" spans="1:58" ht="51" customHeight="1" x14ac:dyDescent="0.25">
      <c r="A53" s="72">
        <v>7</v>
      </c>
      <c r="B53" s="71">
        <v>45</v>
      </c>
      <c r="C53" s="72" t="s">
        <v>77</v>
      </c>
      <c r="D53" s="72" t="s">
        <v>267</v>
      </c>
      <c r="E53" s="72" t="s">
        <v>135</v>
      </c>
      <c r="F53" s="72">
        <v>1</v>
      </c>
      <c r="G53" s="72" t="s">
        <v>221</v>
      </c>
      <c r="H53" s="72" t="s">
        <v>222</v>
      </c>
      <c r="I53" s="38" t="s">
        <v>223</v>
      </c>
      <c r="J53" s="72">
        <v>2</v>
      </c>
      <c r="K53" s="72"/>
      <c r="L53" s="72" t="s">
        <v>75</v>
      </c>
      <c r="M53" s="72" t="s">
        <v>129</v>
      </c>
      <c r="N53" s="72" t="s">
        <v>76</v>
      </c>
      <c r="O53" s="73">
        <v>1666.67</v>
      </c>
      <c r="P53" s="73">
        <v>2000</v>
      </c>
      <c r="Q53" s="73">
        <f>P53</f>
        <v>2000</v>
      </c>
      <c r="R53" s="73">
        <v>0</v>
      </c>
      <c r="S53" s="73">
        <v>0</v>
      </c>
      <c r="T53" s="73">
        <v>0</v>
      </c>
      <c r="U53" s="69" t="s">
        <v>97</v>
      </c>
      <c r="V53" s="72" t="s">
        <v>88</v>
      </c>
      <c r="W53" s="72" t="s">
        <v>79</v>
      </c>
      <c r="X53" s="75">
        <v>45260</v>
      </c>
      <c r="Y53" s="75">
        <v>45290</v>
      </c>
      <c r="Z53" s="72"/>
      <c r="AA53" s="72"/>
      <c r="AB53" s="72"/>
      <c r="AC53" s="72"/>
      <c r="AD53" s="72" t="s">
        <v>224</v>
      </c>
      <c r="AE53" s="72" t="s">
        <v>81</v>
      </c>
      <c r="AF53" s="72">
        <v>876</v>
      </c>
      <c r="AG53" s="72" t="s">
        <v>82</v>
      </c>
      <c r="AH53" s="72">
        <v>1</v>
      </c>
      <c r="AI53" s="72">
        <v>27000000000</v>
      </c>
      <c r="AJ53" s="72" t="s">
        <v>83</v>
      </c>
      <c r="AK53" s="75">
        <v>45290</v>
      </c>
      <c r="AL53" s="75">
        <v>45290</v>
      </c>
      <c r="AM53" s="75">
        <v>45291</v>
      </c>
      <c r="AN53" s="112">
        <v>2023</v>
      </c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 t="s">
        <v>324</v>
      </c>
      <c r="BA53" s="79">
        <v>1666.67</v>
      </c>
      <c r="BB53" s="80">
        <f t="shared" si="1"/>
        <v>0</v>
      </c>
      <c r="BE53" s="14" t="s">
        <v>242</v>
      </c>
    </row>
    <row r="54" spans="1:58" ht="73.5" customHeight="1" x14ac:dyDescent="0.25">
      <c r="A54" s="72">
        <v>7</v>
      </c>
      <c r="B54" s="71">
        <v>46</v>
      </c>
      <c r="C54" s="72" t="s">
        <v>77</v>
      </c>
      <c r="D54" s="72" t="s">
        <v>225</v>
      </c>
      <c r="E54" s="72" t="s">
        <v>135</v>
      </c>
      <c r="F54" s="72">
        <v>1</v>
      </c>
      <c r="G54" s="72" t="s">
        <v>226</v>
      </c>
      <c r="H54" s="84" t="s">
        <v>227</v>
      </c>
      <c r="I54" s="84" t="s">
        <v>227</v>
      </c>
      <c r="J54" s="72">
        <v>2</v>
      </c>
      <c r="K54" s="72"/>
      <c r="L54" s="72" t="s">
        <v>75</v>
      </c>
      <c r="M54" s="72" t="s">
        <v>129</v>
      </c>
      <c r="N54" s="72" t="s">
        <v>76</v>
      </c>
      <c r="O54" s="85">
        <v>3993.232</v>
      </c>
      <c r="P54" s="81">
        <f>O54*1.2</f>
        <v>4791.8783999999996</v>
      </c>
      <c r="Q54" s="73">
        <v>1197.9690000000001</v>
      </c>
      <c r="R54" s="73">
        <f>P54-Q54</f>
        <v>3593.9093999999996</v>
      </c>
      <c r="S54" s="73">
        <v>0</v>
      </c>
      <c r="T54" s="73">
        <v>0</v>
      </c>
      <c r="U54" s="72" t="s">
        <v>87</v>
      </c>
      <c r="V54" s="72" t="s">
        <v>88</v>
      </c>
      <c r="W54" s="72" t="s">
        <v>79</v>
      </c>
      <c r="X54" s="75">
        <v>45199</v>
      </c>
      <c r="Y54" s="75">
        <v>44956</v>
      </c>
      <c r="Z54" s="69"/>
      <c r="AA54" s="69"/>
      <c r="AB54" s="69"/>
      <c r="AC54" s="69"/>
      <c r="AD54" s="72" t="s">
        <v>226</v>
      </c>
      <c r="AE54" s="72" t="s">
        <v>81</v>
      </c>
      <c r="AF54" s="72">
        <v>876</v>
      </c>
      <c r="AG54" s="72" t="s">
        <v>82</v>
      </c>
      <c r="AH54" s="72">
        <v>1</v>
      </c>
      <c r="AI54" s="72">
        <v>27000000000</v>
      </c>
      <c r="AJ54" s="72" t="s">
        <v>83</v>
      </c>
      <c r="AK54" s="75">
        <v>45229</v>
      </c>
      <c r="AL54" s="75">
        <v>45229</v>
      </c>
      <c r="AM54" s="75">
        <v>45595</v>
      </c>
      <c r="AN54" s="112" t="s">
        <v>95</v>
      </c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79">
        <v>3993.232</v>
      </c>
      <c r="BB54" s="80">
        <f t="shared" si="1"/>
        <v>0</v>
      </c>
    </row>
    <row r="55" spans="1:58" ht="79.5" customHeight="1" x14ac:dyDescent="0.25">
      <c r="A55" s="72">
        <v>7</v>
      </c>
      <c r="B55" s="71">
        <v>47</v>
      </c>
      <c r="C55" s="72" t="s">
        <v>77</v>
      </c>
      <c r="D55" s="72" t="s">
        <v>225</v>
      </c>
      <c r="E55" s="72" t="s">
        <v>125</v>
      </c>
      <c r="F55" s="72">
        <v>1</v>
      </c>
      <c r="G55" s="72" t="s">
        <v>228</v>
      </c>
      <c r="H55" s="105" t="s">
        <v>229</v>
      </c>
      <c r="I55" s="72" t="s">
        <v>229</v>
      </c>
      <c r="J55" s="72">
        <v>2</v>
      </c>
      <c r="K55" s="72"/>
      <c r="L55" s="72" t="s">
        <v>75</v>
      </c>
      <c r="M55" s="72" t="s">
        <v>129</v>
      </c>
      <c r="N55" s="72" t="s">
        <v>76</v>
      </c>
      <c r="O55" s="73">
        <v>1979.2139999999999</v>
      </c>
      <c r="P55" s="73">
        <f t="shared" ref="P55" si="7">O55*1.2</f>
        <v>2375.0567999999998</v>
      </c>
      <c r="Q55" s="73">
        <v>197.92</v>
      </c>
      <c r="R55" s="73">
        <f>P55-Q55</f>
        <v>2177.1367999999998</v>
      </c>
      <c r="S55" s="73">
        <v>0</v>
      </c>
      <c r="T55" s="73">
        <v>0</v>
      </c>
      <c r="U55" s="72" t="s">
        <v>87</v>
      </c>
      <c r="V55" s="72" t="s">
        <v>88</v>
      </c>
      <c r="W55" s="72" t="s">
        <v>79</v>
      </c>
      <c r="X55" s="75">
        <v>45260</v>
      </c>
      <c r="Y55" s="75">
        <v>45260</v>
      </c>
      <c r="Z55" s="69"/>
      <c r="AA55" s="69"/>
      <c r="AB55" s="69"/>
      <c r="AC55" s="69"/>
      <c r="AD55" s="72" t="s">
        <v>230</v>
      </c>
      <c r="AE55" s="72" t="s">
        <v>81</v>
      </c>
      <c r="AF55" s="72">
        <v>876</v>
      </c>
      <c r="AG55" s="72" t="s">
        <v>82</v>
      </c>
      <c r="AH55" s="72">
        <v>1</v>
      </c>
      <c r="AI55" s="72">
        <v>27000000000</v>
      </c>
      <c r="AJ55" s="72" t="s">
        <v>83</v>
      </c>
      <c r="AK55" s="75">
        <v>45260</v>
      </c>
      <c r="AL55" s="75">
        <v>45261</v>
      </c>
      <c r="AM55" s="75">
        <v>45627</v>
      </c>
      <c r="AN55" s="112" t="s">
        <v>95</v>
      </c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79">
        <v>1979.2139999999999</v>
      </c>
      <c r="BB55" s="80">
        <f t="shared" si="1"/>
        <v>0</v>
      </c>
    </row>
    <row r="56" spans="1:58" ht="127.5" customHeight="1" x14ac:dyDescent="0.25">
      <c r="A56" s="72">
        <v>7</v>
      </c>
      <c r="B56" s="71">
        <v>48</v>
      </c>
      <c r="C56" s="72" t="s">
        <v>77</v>
      </c>
      <c r="D56" s="72" t="s">
        <v>225</v>
      </c>
      <c r="E56" s="72" t="s">
        <v>125</v>
      </c>
      <c r="F56" s="72">
        <v>1</v>
      </c>
      <c r="G56" s="72" t="s">
        <v>257</v>
      </c>
      <c r="H56" s="105" t="s">
        <v>231</v>
      </c>
      <c r="I56" s="72" t="s">
        <v>231</v>
      </c>
      <c r="J56" s="72">
        <v>2</v>
      </c>
      <c r="K56" s="72" t="s">
        <v>128</v>
      </c>
      <c r="L56" s="72" t="s">
        <v>75</v>
      </c>
      <c r="M56" s="72" t="s">
        <v>129</v>
      </c>
      <c r="N56" s="72" t="s">
        <v>76</v>
      </c>
      <c r="O56" s="73">
        <v>82.63</v>
      </c>
      <c r="P56" s="73">
        <f>O56</f>
        <v>82.63</v>
      </c>
      <c r="Q56" s="73">
        <f>P56/2</f>
        <v>41.314999999999998</v>
      </c>
      <c r="R56" s="73">
        <f>P56-Q56</f>
        <v>41.314999999999998</v>
      </c>
      <c r="S56" s="73">
        <v>0</v>
      </c>
      <c r="T56" s="73">
        <v>0</v>
      </c>
      <c r="U56" s="72" t="s">
        <v>78</v>
      </c>
      <c r="V56" s="72" t="s">
        <v>88</v>
      </c>
      <c r="W56" s="72" t="s">
        <v>80</v>
      </c>
      <c r="X56" s="75">
        <v>45229</v>
      </c>
      <c r="Y56" s="75">
        <v>45260</v>
      </c>
      <c r="Z56" s="69"/>
      <c r="AA56" s="69"/>
      <c r="AB56" s="69"/>
      <c r="AC56" s="69"/>
      <c r="AD56" s="72" t="s">
        <v>232</v>
      </c>
      <c r="AE56" s="72" t="s">
        <v>81</v>
      </c>
      <c r="AF56" s="72">
        <v>876</v>
      </c>
      <c r="AG56" s="72" t="s">
        <v>82</v>
      </c>
      <c r="AH56" s="72">
        <v>31</v>
      </c>
      <c r="AI56" s="72">
        <v>27000000000</v>
      </c>
      <c r="AJ56" s="72" t="s">
        <v>83</v>
      </c>
      <c r="AK56" s="75">
        <v>45321</v>
      </c>
      <c r="AL56" s="75">
        <v>45321</v>
      </c>
      <c r="AM56" s="75">
        <v>45687</v>
      </c>
      <c r="AN56" s="89" t="s">
        <v>272</v>
      </c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111">
        <v>183.98824999999999</v>
      </c>
      <c r="BB56" s="80">
        <f t="shared" si="1"/>
        <v>101.35825</v>
      </c>
    </row>
    <row r="57" spans="1:58" ht="92.25" customHeight="1" x14ac:dyDescent="0.25">
      <c r="A57" s="72">
        <v>7</v>
      </c>
      <c r="B57" s="71">
        <v>49</v>
      </c>
      <c r="C57" s="72" t="s">
        <v>77</v>
      </c>
      <c r="D57" s="72" t="s">
        <v>225</v>
      </c>
      <c r="E57" s="72" t="s">
        <v>125</v>
      </c>
      <c r="F57" s="72">
        <v>1</v>
      </c>
      <c r="G57" s="72" t="s">
        <v>258</v>
      </c>
      <c r="H57" s="105" t="s">
        <v>233</v>
      </c>
      <c r="I57" s="105" t="s">
        <v>233</v>
      </c>
      <c r="J57" s="72">
        <v>2</v>
      </c>
      <c r="K57" s="72" t="s">
        <v>128</v>
      </c>
      <c r="L57" s="72" t="s">
        <v>75</v>
      </c>
      <c r="M57" s="72" t="s">
        <v>129</v>
      </c>
      <c r="N57" s="72" t="s">
        <v>76</v>
      </c>
      <c r="O57" s="73">
        <v>199</v>
      </c>
      <c r="P57" s="81">
        <f>O57</f>
        <v>199</v>
      </c>
      <c r="Q57" s="73">
        <f>P57</f>
        <v>199</v>
      </c>
      <c r="R57" s="73">
        <f>P57-Q57</f>
        <v>0</v>
      </c>
      <c r="S57" s="73">
        <v>0</v>
      </c>
      <c r="T57" s="73">
        <v>0</v>
      </c>
      <c r="U57" s="72" t="s">
        <v>78</v>
      </c>
      <c r="V57" s="72" t="s">
        <v>88</v>
      </c>
      <c r="W57" s="72" t="s">
        <v>80</v>
      </c>
      <c r="X57" s="75">
        <v>44985</v>
      </c>
      <c r="Y57" s="75">
        <v>45015</v>
      </c>
      <c r="Z57" s="69"/>
      <c r="AA57" s="69"/>
      <c r="AB57" s="69"/>
      <c r="AC57" s="69"/>
      <c r="AD57" s="72" t="s">
        <v>234</v>
      </c>
      <c r="AE57" s="72" t="s">
        <v>81</v>
      </c>
      <c r="AF57" s="72">
        <v>876</v>
      </c>
      <c r="AG57" s="72" t="s">
        <v>82</v>
      </c>
      <c r="AH57" s="72">
        <v>13</v>
      </c>
      <c r="AI57" s="72">
        <v>27000000000</v>
      </c>
      <c r="AJ57" s="72" t="s">
        <v>83</v>
      </c>
      <c r="AK57" s="86">
        <v>44998</v>
      </c>
      <c r="AL57" s="86">
        <v>45000</v>
      </c>
      <c r="AM57" s="75">
        <v>45365</v>
      </c>
      <c r="AN57" s="89" t="s">
        <v>95</v>
      </c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 t="s">
        <v>273</v>
      </c>
      <c r="BA57" s="111">
        <v>448.93538999999998</v>
      </c>
      <c r="BB57" s="80">
        <f t="shared" si="1"/>
        <v>249.93538999999998</v>
      </c>
    </row>
    <row r="58" spans="1:58" ht="57" customHeight="1" x14ac:dyDescent="0.25">
      <c r="A58" s="72">
        <v>7</v>
      </c>
      <c r="B58" s="71">
        <v>50</v>
      </c>
      <c r="C58" s="72" t="s">
        <v>77</v>
      </c>
      <c r="D58" s="72" t="s">
        <v>236</v>
      </c>
      <c r="E58" s="72" t="s">
        <v>125</v>
      </c>
      <c r="F58" s="72">
        <v>1</v>
      </c>
      <c r="G58" s="72" t="s">
        <v>269</v>
      </c>
      <c r="H58" s="84" t="s">
        <v>238</v>
      </c>
      <c r="I58" s="72" t="s">
        <v>241</v>
      </c>
      <c r="J58" s="72">
        <v>2</v>
      </c>
      <c r="K58" s="72"/>
      <c r="L58" s="72" t="s">
        <v>75</v>
      </c>
      <c r="M58" s="72" t="s">
        <v>129</v>
      </c>
      <c r="N58" s="72" t="s">
        <v>76</v>
      </c>
      <c r="O58" s="73">
        <v>10376.464167</v>
      </c>
      <c r="P58" s="73">
        <f>O58*1.2</f>
        <v>12451.757000399999</v>
      </c>
      <c r="Q58" s="73">
        <f>P58</f>
        <v>12451.757000399999</v>
      </c>
      <c r="R58" s="73">
        <v>0</v>
      </c>
      <c r="S58" s="73">
        <v>0</v>
      </c>
      <c r="T58" s="73">
        <v>0</v>
      </c>
      <c r="U58" s="72" t="s">
        <v>104</v>
      </c>
      <c r="V58" s="72" t="s">
        <v>88</v>
      </c>
      <c r="W58" s="72" t="s">
        <v>80</v>
      </c>
      <c r="X58" s="75">
        <v>45260</v>
      </c>
      <c r="Y58" s="75">
        <v>45260</v>
      </c>
      <c r="Z58" s="69" t="s">
        <v>240</v>
      </c>
      <c r="AA58" s="69" t="s">
        <v>239</v>
      </c>
      <c r="AB58" s="69">
        <v>7724490000</v>
      </c>
      <c r="AC58" s="69">
        <v>771401001</v>
      </c>
      <c r="AD58" s="72" t="s">
        <v>237</v>
      </c>
      <c r="AE58" s="72" t="s">
        <v>81</v>
      </c>
      <c r="AF58" s="72">
        <v>876</v>
      </c>
      <c r="AG58" s="72" t="s">
        <v>82</v>
      </c>
      <c r="AH58" s="72">
        <v>1</v>
      </c>
      <c r="AI58" s="72">
        <v>27000000000</v>
      </c>
      <c r="AJ58" s="72" t="s">
        <v>83</v>
      </c>
      <c r="AK58" s="86">
        <v>45260</v>
      </c>
      <c r="AL58" s="86">
        <v>45260</v>
      </c>
      <c r="AM58" s="75">
        <v>45626</v>
      </c>
      <c r="AN58" s="89" t="s">
        <v>95</v>
      </c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72" t="s">
        <v>334</v>
      </c>
      <c r="BA58" s="79">
        <v>8144.7915000000003</v>
      </c>
      <c r="BB58" s="80">
        <f t="shared" si="1"/>
        <v>-2231.6726669999998</v>
      </c>
    </row>
    <row r="59" spans="1:58" ht="54.75" customHeight="1" x14ac:dyDescent="0.25">
      <c r="A59" s="69">
        <v>7</v>
      </c>
      <c r="B59" s="71">
        <v>51</v>
      </c>
      <c r="C59" s="72" t="s">
        <v>77</v>
      </c>
      <c r="D59" s="72" t="s">
        <v>243</v>
      </c>
      <c r="E59" s="69" t="s">
        <v>244</v>
      </c>
      <c r="F59" s="72">
        <v>1</v>
      </c>
      <c r="G59" s="69" t="s">
        <v>245</v>
      </c>
      <c r="H59" s="69" t="s">
        <v>246</v>
      </c>
      <c r="I59" s="69" t="s">
        <v>247</v>
      </c>
      <c r="J59" s="72">
        <v>2</v>
      </c>
      <c r="K59" s="69" t="s">
        <v>128</v>
      </c>
      <c r="L59" s="72" t="s">
        <v>75</v>
      </c>
      <c r="M59" s="72" t="s">
        <v>129</v>
      </c>
      <c r="N59" s="72" t="s">
        <v>76</v>
      </c>
      <c r="O59" s="114">
        <v>90000</v>
      </c>
      <c r="P59" s="81">
        <f>O59</f>
        <v>90000</v>
      </c>
      <c r="Q59" s="114">
        <v>22500</v>
      </c>
      <c r="R59" s="114">
        <v>22500</v>
      </c>
      <c r="S59" s="114">
        <v>22500</v>
      </c>
      <c r="T59" s="114">
        <v>22500</v>
      </c>
      <c r="U59" s="69" t="s">
        <v>248</v>
      </c>
      <c r="V59" s="72" t="s">
        <v>88</v>
      </c>
      <c r="W59" s="72" t="s">
        <v>79</v>
      </c>
      <c r="X59" s="110">
        <v>45015</v>
      </c>
      <c r="Y59" s="110">
        <v>45046</v>
      </c>
      <c r="Z59" s="69"/>
      <c r="AA59" s="69"/>
      <c r="AB59" s="87"/>
      <c r="AC59" s="87"/>
      <c r="AD59" s="69" t="s">
        <v>245</v>
      </c>
      <c r="AE59" s="72" t="s">
        <v>81</v>
      </c>
      <c r="AF59" s="72">
        <v>876</v>
      </c>
      <c r="AG59" s="72" t="s">
        <v>82</v>
      </c>
      <c r="AH59" s="72">
        <v>1</v>
      </c>
      <c r="AI59" s="72">
        <v>27000000000</v>
      </c>
      <c r="AJ59" s="72" t="s">
        <v>83</v>
      </c>
      <c r="AK59" s="110">
        <v>45076</v>
      </c>
      <c r="AL59" s="110">
        <v>45076</v>
      </c>
      <c r="AM59" s="110">
        <v>45076</v>
      </c>
      <c r="AN59" s="112" t="s">
        <v>99</v>
      </c>
      <c r="AO59" s="69" t="s">
        <v>275</v>
      </c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 t="s">
        <v>276</v>
      </c>
      <c r="BA59" s="36"/>
      <c r="BB59" s="38"/>
    </row>
    <row r="60" spans="1:58" ht="54.75" customHeight="1" x14ac:dyDescent="0.25">
      <c r="A60" s="69">
        <v>7</v>
      </c>
      <c r="B60" s="71">
        <v>52</v>
      </c>
      <c r="C60" s="72" t="s">
        <v>77</v>
      </c>
      <c r="D60" s="72" t="s">
        <v>243</v>
      </c>
      <c r="E60" s="69" t="s">
        <v>244</v>
      </c>
      <c r="F60" s="72">
        <v>1</v>
      </c>
      <c r="G60" s="69" t="s">
        <v>245</v>
      </c>
      <c r="H60" s="69" t="s">
        <v>246</v>
      </c>
      <c r="I60" s="69" t="s">
        <v>247</v>
      </c>
      <c r="J60" s="72">
        <v>2</v>
      </c>
      <c r="K60" s="69" t="s">
        <v>128</v>
      </c>
      <c r="L60" s="72" t="s">
        <v>75</v>
      </c>
      <c r="M60" s="72" t="s">
        <v>129</v>
      </c>
      <c r="N60" s="72" t="s">
        <v>76</v>
      </c>
      <c r="O60" s="114">
        <v>90000</v>
      </c>
      <c r="P60" s="81">
        <f>O60</f>
        <v>90000</v>
      </c>
      <c r="Q60" s="114">
        <v>22500</v>
      </c>
      <c r="R60" s="114">
        <v>22500</v>
      </c>
      <c r="S60" s="114">
        <v>22500</v>
      </c>
      <c r="T60" s="114">
        <v>22500</v>
      </c>
      <c r="U60" s="69" t="s">
        <v>248</v>
      </c>
      <c r="V60" s="72" t="s">
        <v>88</v>
      </c>
      <c r="W60" s="72" t="s">
        <v>79</v>
      </c>
      <c r="X60" s="110">
        <v>45015</v>
      </c>
      <c r="Y60" s="110">
        <v>45046</v>
      </c>
      <c r="Z60" s="69"/>
      <c r="AA60" s="69"/>
      <c r="AB60" s="87"/>
      <c r="AC60" s="87"/>
      <c r="AD60" s="69" t="s">
        <v>245</v>
      </c>
      <c r="AE60" s="72" t="s">
        <v>81</v>
      </c>
      <c r="AF60" s="72">
        <v>876</v>
      </c>
      <c r="AG60" s="72" t="s">
        <v>82</v>
      </c>
      <c r="AH60" s="72">
        <v>1</v>
      </c>
      <c r="AI60" s="72">
        <v>27000000000</v>
      </c>
      <c r="AJ60" s="72" t="s">
        <v>83</v>
      </c>
      <c r="AK60" s="110">
        <v>45076</v>
      </c>
      <c r="AL60" s="110">
        <v>45076</v>
      </c>
      <c r="AM60" s="110">
        <v>45076</v>
      </c>
      <c r="AN60" s="112" t="s">
        <v>99</v>
      </c>
      <c r="AO60" s="69" t="s">
        <v>275</v>
      </c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 t="s">
        <v>276</v>
      </c>
      <c r="BA60" s="36"/>
      <c r="BB60" s="38"/>
    </row>
    <row r="61" spans="1:58" s="27" customFormat="1" ht="59.25" customHeight="1" x14ac:dyDescent="0.25">
      <c r="A61" s="95">
        <v>7</v>
      </c>
      <c r="B61" s="92">
        <v>53</v>
      </c>
      <c r="C61" s="91" t="s">
        <v>77</v>
      </c>
      <c r="D61" s="91" t="s">
        <v>243</v>
      </c>
      <c r="E61" s="95" t="s">
        <v>244</v>
      </c>
      <c r="F61" s="91">
        <v>1</v>
      </c>
      <c r="G61" s="95" t="s">
        <v>245</v>
      </c>
      <c r="H61" s="95" t="s">
        <v>246</v>
      </c>
      <c r="I61" s="95" t="s">
        <v>247</v>
      </c>
      <c r="J61" s="72">
        <v>2</v>
      </c>
      <c r="K61" s="95" t="s">
        <v>128</v>
      </c>
      <c r="L61" s="72" t="s">
        <v>75</v>
      </c>
      <c r="M61" s="72" t="s">
        <v>129</v>
      </c>
      <c r="N61" s="72" t="s">
        <v>76</v>
      </c>
      <c r="O61" s="127">
        <v>100800</v>
      </c>
      <c r="P61" s="94">
        <f>O61</f>
        <v>100800</v>
      </c>
      <c r="Q61" s="127">
        <v>16800</v>
      </c>
      <c r="R61" s="127">
        <v>33600</v>
      </c>
      <c r="S61" s="127">
        <f>R61</f>
        <v>33600</v>
      </c>
      <c r="T61" s="127">
        <f>Q61</f>
        <v>16800</v>
      </c>
      <c r="U61" s="95" t="s">
        <v>248</v>
      </c>
      <c r="V61" s="72" t="s">
        <v>88</v>
      </c>
      <c r="W61" s="91" t="s">
        <v>79</v>
      </c>
      <c r="X61" s="128">
        <v>45168</v>
      </c>
      <c r="Y61" s="128">
        <v>45199</v>
      </c>
      <c r="Z61" s="95"/>
      <c r="AA61" s="95"/>
      <c r="AB61" s="97"/>
      <c r="AC61" s="97"/>
      <c r="AD61" s="95" t="s">
        <v>245</v>
      </c>
      <c r="AE61" s="72" t="s">
        <v>81</v>
      </c>
      <c r="AF61" s="72">
        <v>876</v>
      </c>
      <c r="AG61" s="72" t="s">
        <v>82</v>
      </c>
      <c r="AH61" s="91">
        <v>1</v>
      </c>
      <c r="AI61" s="91">
        <v>27000000000</v>
      </c>
      <c r="AJ61" s="91" t="s">
        <v>83</v>
      </c>
      <c r="AK61" s="128">
        <v>45229</v>
      </c>
      <c r="AL61" s="96">
        <v>45229</v>
      </c>
      <c r="AM61" s="96">
        <v>46325</v>
      </c>
      <c r="AN61" s="98" t="s">
        <v>99</v>
      </c>
      <c r="AO61" s="95" t="s">
        <v>249</v>
      </c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 t="s">
        <v>328</v>
      </c>
      <c r="BA61" s="129"/>
      <c r="BB61" s="129"/>
    </row>
    <row r="62" spans="1:58" s="27" customFormat="1" ht="56.25" customHeight="1" x14ac:dyDescent="0.25">
      <c r="A62" s="95">
        <v>7</v>
      </c>
      <c r="B62" s="92">
        <v>54</v>
      </c>
      <c r="C62" s="91" t="s">
        <v>77</v>
      </c>
      <c r="D62" s="91" t="s">
        <v>243</v>
      </c>
      <c r="E62" s="95" t="s">
        <v>244</v>
      </c>
      <c r="F62" s="91">
        <v>1</v>
      </c>
      <c r="G62" s="95" t="s">
        <v>245</v>
      </c>
      <c r="H62" s="95" t="s">
        <v>246</v>
      </c>
      <c r="I62" s="95" t="s">
        <v>247</v>
      </c>
      <c r="J62" s="72">
        <v>2</v>
      </c>
      <c r="K62" s="95" t="s">
        <v>128</v>
      </c>
      <c r="L62" s="72" t="s">
        <v>75</v>
      </c>
      <c r="M62" s="72" t="s">
        <v>129</v>
      </c>
      <c r="N62" s="72" t="s">
        <v>76</v>
      </c>
      <c r="O62" s="127">
        <f>O61</f>
        <v>100800</v>
      </c>
      <c r="P62" s="94">
        <f>P61</f>
        <v>100800</v>
      </c>
      <c r="Q62" s="127">
        <f>Q61</f>
        <v>16800</v>
      </c>
      <c r="R62" s="127">
        <v>33600</v>
      </c>
      <c r="S62" s="127">
        <f>R62</f>
        <v>33600</v>
      </c>
      <c r="T62" s="127">
        <f>T61</f>
        <v>16800</v>
      </c>
      <c r="U62" s="95" t="s">
        <v>248</v>
      </c>
      <c r="V62" s="72" t="s">
        <v>88</v>
      </c>
      <c r="W62" s="91" t="s">
        <v>79</v>
      </c>
      <c r="X62" s="128">
        <f>X61</f>
        <v>45168</v>
      </c>
      <c r="Y62" s="128">
        <v>45199</v>
      </c>
      <c r="Z62" s="95"/>
      <c r="AA62" s="95"/>
      <c r="AB62" s="97"/>
      <c r="AC62" s="97"/>
      <c r="AD62" s="95" t="s">
        <v>245</v>
      </c>
      <c r="AE62" s="72" t="s">
        <v>81</v>
      </c>
      <c r="AF62" s="72">
        <v>876</v>
      </c>
      <c r="AG62" s="72" t="s">
        <v>82</v>
      </c>
      <c r="AH62" s="91">
        <v>1</v>
      </c>
      <c r="AI62" s="91">
        <v>27000000000</v>
      </c>
      <c r="AJ62" s="91" t="s">
        <v>83</v>
      </c>
      <c r="AK62" s="128">
        <v>45229</v>
      </c>
      <c r="AL62" s="96">
        <v>45229</v>
      </c>
      <c r="AM62" s="96">
        <v>46325</v>
      </c>
      <c r="AN62" s="98" t="s">
        <v>99</v>
      </c>
      <c r="AO62" s="95" t="s">
        <v>249</v>
      </c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 t="s">
        <v>328</v>
      </c>
      <c r="BA62" s="129"/>
      <c r="BB62" s="129"/>
    </row>
    <row r="63" spans="1:58" s="32" customFormat="1" ht="78.75" customHeight="1" x14ac:dyDescent="0.25">
      <c r="A63" s="69">
        <v>7</v>
      </c>
      <c r="B63" s="71">
        <v>55</v>
      </c>
      <c r="C63" s="72" t="s">
        <v>77</v>
      </c>
      <c r="D63" s="72" t="s">
        <v>243</v>
      </c>
      <c r="E63" s="69" t="s">
        <v>244</v>
      </c>
      <c r="F63" s="72">
        <v>1</v>
      </c>
      <c r="G63" s="69" t="s">
        <v>245</v>
      </c>
      <c r="H63" s="69" t="s">
        <v>246</v>
      </c>
      <c r="I63" s="69" t="s">
        <v>247</v>
      </c>
      <c r="J63" s="72">
        <v>2</v>
      </c>
      <c r="K63" s="69" t="s">
        <v>128</v>
      </c>
      <c r="L63" s="72" t="s">
        <v>75</v>
      </c>
      <c r="M63" s="72" t="s">
        <v>129</v>
      </c>
      <c r="N63" s="72" t="s">
        <v>76</v>
      </c>
      <c r="O63" s="114">
        <v>114000</v>
      </c>
      <c r="P63" s="73">
        <f>O63</f>
        <v>114000</v>
      </c>
      <c r="Q63" s="114">
        <f>R63/2</f>
        <v>19000</v>
      </c>
      <c r="R63" s="114">
        <f>P63/3</f>
        <v>38000</v>
      </c>
      <c r="S63" s="114">
        <f>R63</f>
        <v>38000</v>
      </c>
      <c r="T63" s="114">
        <f>Q63</f>
        <v>19000</v>
      </c>
      <c r="U63" s="69" t="s">
        <v>248</v>
      </c>
      <c r="V63" s="72" t="s">
        <v>88</v>
      </c>
      <c r="W63" s="72" t="s">
        <v>79</v>
      </c>
      <c r="X63" s="110">
        <v>45229</v>
      </c>
      <c r="Y63" s="110">
        <v>45260</v>
      </c>
      <c r="Z63" s="69"/>
      <c r="AA63" s="69"/>
      <c r="AB63" s="87"/>
      <c r="AC63" s="87"/>
      <c r="AD63" s="69" t="s">
        <v>245</v>
      </c>
      <c r="AE63" s="72" t="s">
        <v>81</v>
      </c>
      <c r="AF63" s="72">
        <v>876</v>
      </c>
      <c r="AG63" s="72" t="s">
        <v>82</v>
      </c>
      <c r="AH63" s="72">
        <v>1</v>
      </c>
      <c r="AI63" s="72">
        <v>27000000000</v>
      </c>
      <c r="AJ63" s="72" t="s">
        <v>83</v>
      </c>
      <c r="AK63" s="110">
        <v>45290</v>
      </c>
      <c r="AL63" s="110">
        <v>45290</v>
      </c>
      <c r="AM63" s="110">
        <v>46386</v>
      </c>
      <c r="AN63" s="112" t="s">
        <v>99</v>
      </c>
      <c r="AO63" s="69" t="s">
        <v>250</v>
      </c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 t="s">
        <v>344</v>
      </c>
      <c r="BA63" s="36"/>
      <c r="BB63" s="38"/>
    </row>
    <row r="64" spans="1:58" s="32" customFormat="1" ht="78" customHeight="1" x14ac:dyDescent="0.25">
      <c r="A64" s="69">
        <v>7</v>
      </c>
      <c r="B64" s="71">
        <v>56</v>
      </c>
      <c r="C64" s="72" t="s">
        <v>77</v>
      </c>
      <c r="D64" s="72" t="s">
        <v>243</v>
      </c>
      <c r="E64" s="69" t="s">
        <v>244</v>
      </c>
      <c r="F64" s="72">
        <v>1</v>
      </c>
      <c r="G64" s="69" t="s">
        <v>245</v>
      </c>
      <c r="H64" s="69" t="s">
        <v>246</v>
      </c>
      <c r="I64" s="69" t="s">
        <v>247</v>
      </c>
      <c r="J64" s="72">
        <v>2</v>
      </c>
      <c r="K64" s="69" t="s">
        <v>128</v>
      </c>
      <c r="L64" s="72" t="s">
        <v>75</v>
      </c>
      <c r="M64" s="72" t="s">
        <v>129</v>
      </c>
      <c r="N64" s="72" t="s">
        <v>76</v>
      </c>
      <c r="O64" s="114">
        <v>131100</v>
      </c>
      <c r="P64" s="73">
        <f>O64</f>
        <v>131100</v>
      </c>
      <c r="Q64" s="114">
        <f t="shared" ref="Q64:Q65" si="8">R64/2</f>
        <v>21850</v>
      </c>
      <c r="R64" s="114">
        <f t="shared" ref="R64:R65" si="9">P64/3</f>
        <v>43700</v>
      </c>
      <c r="S64" s="114">
        <f t="shared" ref="S64:S65" si="10">R64</f>
        <v>43700</v>
      </c>
      <c r="T64" s="114">
        <f t="shared" ref="T64:T65" si="11">Q64</f>
        <v>21850</v>
      </c>
      <c r="U64" s="69" t="s">
        <v>248</v>
      </c>
      <c r="V64" s="72" t="s">
        <v>88</v>
      </c>
      <c r="W64" s="72" t="s">
        <v>79</v>
      </c>
      <c r="X64" s="110">
        <v>45229</v>
      </c>
      <c r="Y64" s="110">
        <v>45260</v>
      </c>
      <c r="Z64" s="69"/>
      <c r="AA64" s="69"/>
      <c r="AB64" s="87"/>
      <c r="AC64" s="87"/>
      <c r="AD64" s="69" t="s">
        <v>245</v>
      </c>
      <c r="AE64" s="72" t="s">
        <v>81</v>
      </c>
      <c r="AF64" s="72">
        <v>876</v>
      </c>
      <c r="AG64" s="72" t="s">
        <v>82</v>
      </c>
      <c r="AH64" s="72">
        <v>1</v>
      </c>
      <c r="AI64" s="72">
        <v>27000000000</v>
      </c>
      <c r="AJ64" s="72" t="s">
        <v>83</v>
      </c>
      <c r="AK64" s="110">
        <v>45290</v>
      </c>
      <c r="AL64" s="110">
        <v>45290</v>
      </c>
      <c r="AM64" s="110">
        <v>46386</v>
      </c>
      <c r="AN64" s="112" t="s">
        <v>99</v>
      </c>
      <c r="AO64" s="69" t="s">
        <v>251</v>
      </c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 t="s">
        <v>345</v>
      </c>
      <c r="BA64" s="36"/>
      <c r="BB64" s="38"/>
    </row>
    <row r="65" spans="1:59" s="32" customFormat="1" ht="56.25" customHeight="1" x14ac:dyDescent="0.25">
      <c r="A65" s="69">
        <v>7</v>
      </c>
      <c r="B65" s="71">
        <v>57</v>
      </c>
      <c r="C65" s="72" t="s">
        <v>77</v>
      </c>
      <c r="D65" s="72" t="s">
        <v>243</v>
      </c>
      <c r="E65" s="69" t="s">
        <v>244</v>
      </c>
      <c r="F65" s="72">
        <v>1</v>
      </c>
      <c r="G65" s="69" t="s">
        <v>245</v>
      </c>
      <c r="H65" s="69" t="s">
        <v>246</v>
      </c>
      <c r="I65" s="69" t="s">
        <v>247</v>
      </c>
      <c r="J65" s="72">
        <v>2</v>
      </c>
      <c r="K65" s="69" t="s">
        <v>128</v>
      </c>
      <c r="L65" s="72" t="s">
        <v>75</v>
      </c>
      <c r="M65" s="72" t="s">
        <v>129</v>
      </c>
      <c r="N65" s="72" t="s">
        <v>76</v>
      </c>
      <c r="O65" s="114">
        <v>228000</v>
      </c>
      <c r="P65" s="81">
        <f>O65</f>
        <v>228000</v>
      </c>
      <c r="Q65" s="114">
        <f t="shared" si="8"/>
        <v>38000</v>
      </c>
      <c r="R65" s="114">
        <f t="shared" si="9"/>
        <v>76000</v>
      </c>
      <c r="S65" s="114">
        <f t="shared" si="10"/>
        <v>76000</v>
      </c>
      <c r="T65" s="114">
        <f t="shared" si="11"/>
        <v>38000</v>
      </c>
      <c r="U65" s="69" t="s">
        <v>248</v>
      </c>
      <c r="V65" s="72" t="s">
        <v>88</v>
      </c>
      <c r="W65" s="72" t="s">
        <v>79</v>
      </c>
      <c r="X65" s="110">
        <v>45229</v>
      </c>
      <c r="Y65" s="110">
        <v>45260</v>
      </c>
      <c r="Z65" s="69"/>
      <c r="AA65" s="69"/>
      <c r="AB65" s="87"/>
      <c r="AC65" s="87"/>
      <c r="AD65" s="69" t="s">
        <v>245</v>
      </c>
      <c r="AE65" s="72" t="s">
        <v>81</v>
      </c>
      <c r="AF65" s="72">
        <v>876</v>
      </c>
      <c r="AG65" s="72" t="s">
        <v>82</v>
      </c>
      <c r="AH65" s="72">
        <v>1</v>
      </c>
      <c r="AI65" s="72">
        <v>27000000000</v>
      </c>
      <c r="AJ65" s="72" t="s">
        <v>83</v>
      </c>
      <c r="AK65" s="110">
        <v>45260</v>
      </c>
      <c r="AL65" s="75">
        <v>45260</v>
      </c>
      <c r="AM65" s="75">
        <v>46356</v>
      </c>
      <c r="AN65" s="112" t="s">
        <v>99</v>
      </c>
      <c r="AO65" s="69" t="s">
        <v>252</v>
      </c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 t="s">
        <v>346</v>
      </c>
      <c r="BA65" s="36"/>
      <c r="BB65" s="38"/>
    </row>
    <row r="66" spans="1:59" ht="54.75" customHeight="1" x14ac:dyDescent="0.25">
      <c r="A66" s="69">
        <v>7</v>
      </c>
      <c r="B66" s="71">
        <v>58</v>
      </c>
      <c r="C66" s="72" t="s">
        <v>77</v>
      </c>
      <c r="D66" s="72" t="s">
        <v>137</v>
      </c>
      <c r="E66" s="69" t="s">
        <v>125</v>
      </c>
      <c r="F66" s="72">
        <v>1</v>
      </c>
      <c r="G66" s="65" t="s">
        <v>143</v>
      </c>
      <c r="H66" s="69" t="s">
        <v>144</v>
      </c>
      <c r="I66" s="69" t="s">
        <v>145</v>
      </c>
      <c r="J66" s="72">
        <v>2</v>
      </c>
      <c r="K66" s="69"/>
      <c r="L66" s="72" t="s">
        <v>75</v>
      </c>
      <c r="M66" s="72" t="s">
        <v>129</v>
      </c>
      <c r="N66" s="72" t="s">
        <v>76</v>
      </c>
      <c r="O66" s="85">
        <v>227</v>
      </c>
      <c r="P66" s="103">
        <v>227</v>
      </c>
      <c r="Q66" s="73">
        <f>P66</f>
        <v>227</v>
      </c>
      <c r="R66" s="73">
        <v>0</v>
      </c>
      <c r="S66" s="73">
        <v>0</v>
      </c>
      <c r="T66" s="73">
        <v>0</v>
      </c>
      <c r="U66" s="72" t="s">
        <v>104</v>
      </c>
      <c r="V66" s="72" t="s">
        <v>88</v>
      </c>
      <c r="W66" s="72" t="s">
        <v>80</v>
      </c>
      <c r="X66" s="104">
        <v>45046</v>
      </c>
      <c r="Y66" s="104">
        <v>45046</v>
      </c>
      <c r="Z66" s="69" t="s">
        <v>280</v>
      </c>
      <c r="AA66" s="69" t="s">
        <v>281</v>
      </c>
      <c r="AB66" s="69">
        <v>3906152449</v>
      </c>
      <c r="AC66" s="69">
        <v>390601001</v>
      </c>
      <c r="AD66" s="69" t="s">
        <v>143</v>
      </c>
      <c r="AE66" s="72" t="s">
        <v>81</v>
      </c>
      <c r="AF66" s="72">
        <v>876</v>
      </c>
      <c r="AG66" s="72" t="s">
        <v>82</v>
      </c>
      <c r="AH66" s="72">
        <v>2</v>
      </c>
      <c r="AI66" s="105" t="s">
        <v>142</v>
      </c>
      <c r="AJ66" s="72" t="s">
        <v>83</v>
      </c>
      <c r="AK66" s="110">
        <f>Y66</f>
        <v>45046</v>
      </c>
      <c r="AL66" s="110">
        <f>Y66</f>
        <v>45046</v>
      </c>
      <c r="AM66" s="110">
        <v>45076</v>
      </c>
      <c r="AN66" s="112">
        <v>2023</v>
      </c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72"/>
      <c r="AZ66" s="72" t="s">
        <v>279</v>
      </c>
      <c r="BA66" s="79">
        <v>294.39</v>
      </c>
      <c r="BB66" s="80">
        <f t="shared" ref="BB66" si="12">BA66-O66</f>
        <v>67.389999999999986</v>
      </c>
    </row>
    <row r="67" spans="1:59" ht="96" customHeight="1" x14ac:dyDescent="0.25">
      <c r="A67" s="69">
        <v>7</v>
      </c>
      <c r="B67" s="71">
        <v>59</v>
      </c>
      <c r="C67" s="72" t="s">
        <v>77</v>
      </c>
      <c r="D67" s="72" t="s">
        <v>137</v>
      </c>
      <c r="E67" s="69" t="s">
        <v>125</v>
      </c>
      <c r="F67" s="72">
        <v>1</v>
      </c>
      <c r="G67" s="65" t="s">
        <v>282</v>
      </c>
      <c r="H67" s="69" t="s">
        <v>285</v>
      </c>
      <c r="I67" s="69" t="s">
        <v>284</v>
      </c>
      <c r="J67" s="72">
        <v>2</v>
      </c>
      <c r="K67" s="69"/>
      <c r="L67" s="72" t="s">
        <v>75</v>
      </c>
      <c r="M67" s="72" t="s">
        <v>129</v>
      </c>
      <c r="N67" s="72" t="s">
        <v>76</v>
      </c>
      <c r="O67" s="85">
        <v>140</v>
      </c>
      <c r="P67" s="103">
        <v>168</v>
      </c>
      <c r="Q67" s="73">
        <v>168</v>
      </c>
      <c r="R67" s="73">
        <v>0</v>
      </c>
      <c r="S67" s="73">
        <v>0</v>
      </c>
      <c r="T67" s="73">
        <v>0</v>
      </c>
      <c r="U67" s="72" t="s">
        <v>78</v>
      </c>
      <c r="V67" s="72" t="s">
        <v>88</v>
      </c>
      <c r="W67" s="72" t="s">
        <v>79</v>
      </c>
      <c r="X67" s="104">
        <v>45076</v>
      </c>
      <c r="Y67" s="104">
        <v>45076</v>
      </c>
      <c r="Z67" s="69"/>
      <c r="AA67" s="69"/>
      <c r="AB67" s="69"/>
      <c r="AC67" s="69"/>
      <c r="AD67" s="69" t="s">
        <v>286</v>
      </c>
      <c r="AE67" s="72" t="s">
        <v>81</v>
      </c>
      <c r="AF67" s="72">
        <v>876</v>
      </c>
      <c r="AG67" s="72" t="s">
        <v>82</v>
      </c>
      <c r="AH67" s="72">
        <v>1</v>
      </c>
      <c r="AI67" s="105" t="s">
        <v>142</v>
      </c>
      <c r="AJ67" s="72" t="s">
        <v>83</v>
      </c>
      <c r="AK67" s="110">
        <v>45076</v>
      </c>
      <c r="AL67" s="110">
        <v>45107</v>
      </c>
      <c r="AM67" s="110">
        <v>45442</v>
      </c>
      <c r="AN67" s="112" t="s">
        <v>95</v>
      </c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72"/>
      <c r="AZ67" s="72" t="s">
        <v>287</v>
      </c>
      <c r="BA67" s="79"/>
      <c r="BB67" s="80"/>
    </row>
    <row r="68" spans="1:59" s="22" customFormat="1" ht="58.5" customHeight="1" x14ac:dyDescent="0.25">
      <c r="A68" s="95">
        <v>7</v>
      </c>
      <c r="B68" s="92">
        <v>60</v>
      </c>
      <c r="C68" s="91" t="s">
        <v>77</v>
      </c>
      <c r="D68" s="91" t="s">
        <v>268</v>
      </c>
      <c r="E68" s="91" t="s">
        <v>135</v>
      </c>
      <c r="F68" s="91">
        <v>1</v>
      </c>
      <c r="G68" s="130" t="s">
        <v>283</v>
      </c>
      <c r="H68" s="95" t="s">
        <v>291</v>
      </c>
      <c r="I68" s="95" t="s">
        <v>290</v>
      </c>
      <c r="J68" s="72">
        <v>2</v>
      </c>
      <c r="K68" s="95"/>
      <c r="L68" s="72" t="s">
        <v>75</v>
      </c>
      <c r="M68" s="72" t="s">
        <v>129</v>
      </c>
      <c r="N68" s="72" t="s">
        <v>76</v>
      </c>
      <c r="O68" s="94">
        <f>P68/1.2</f>
        <v>4083.3333333333335</v>
      </c>
      <c r="P68" s="94">
        <v>4900</v>
      </c>
      <c r="Q68" s="94">
        <f t="shared" ref="Q68:Q73" si="13">P68</f>
        <v>4900</v>
      </c>
      <c r="R68" s="94">
        <v>0</v>
      </c>
      <c r="S68" s="94">
        <v>0</v>
      </c>
      <c r="T68" s="94">
        <v>0</v>
      </c>
      <c r="U68" s="91" t="s">
        <v>97</v>
      </c>
      <c r="V68" s="72" t="s">
        <v>88</v>
      </c>
      <c r="W68" s="91" t="s">
        <v>79</v>
      </c>
      <c r="X68" s="126">
        <v>45077</v>
      </c>
      <c r="Y68" s="126">
        <v>45107</v>
      </c>
      <c r="Z68" s="95"/>
      <c r="AA68" s="95"/>
      <c r="AB68" s="95"/>
      <c r="AC68" s="95"/>
      <c r="AD68" s="95" t="str">
        <f>G68</f>
        <v>Поставка интеллектуальных приборов учета</v>
      </c>
      <c r="AE68" s="72" t="s">
        <v>81</v>
      </c>
      <c r="AF68" s="72">
        <v>876</v>
      </c>
      <c r="AG68" s="72" t="s">
        <v>82</v>
      </c>
      <c r="AH68" s="91">
        <v>1</v>
      </c>
      <c r="AI68" s="93" t="s">
        <v>142</v>
      </c>
      <c r="AJ68" s="91" t="s">
        <v>83</v>
      </c>
      <c r="AK68" s="128">
        <v>45107</v>
      </c>
      <c r="AL68" s="128">
        <v>45137</v>
      </c>
      <c r="AM68" s="128">
        <v>45291</v>
      </c>
      <c r="AN68" s="98">
        <v>2023</v>
      </c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1"/>
      <c r="AZ68" s="91" t="s">
        <v>314</v>
      </c>
      <c r="BA68" s="101"/>
      <c r="BB68" s="102"/>
    </row>
    <row r="69" spans="1:59" ht="169.5" customHeight="1" x14ac:dyDescent="0.25">
      <c r="A69" s="69">
        <v>7</v>
      </c>
      <c r="B69" s="71">
        <v>61</v>
      </c>
      <c r="C69" s="72" t="s">
        <v>77</v>
      </c>
      <c r="D69" s="72" t="s">
        <v>293</v>
      </c>
      <c r="E69" s="72" t="s">
        <v>294</v>
      </c>
      <c r="F69" s="72">
        <v>1</v>
      </c>
      <c r="G69" s="65" t="s">
        <v>298</v>
      </c>
      <c r="H69" s="69" t="s">
        <v>295</v>
      </c>
      <c r="I69" s="69" t="s">
        <v>295</v>
      </c>
      <c r="J69" s="72">
        <v>2</v>
      </c>
      <c r="K69" s="69" t="s">
        <v>296</v>
      </c>
      <c r="L69" s="72" t="s">
        <v>75</v>
      </c>
      <c r="M69" s="72" t="s">
        <v>129</v>
      </c>
      <c r="N69" s="72" t="s">
        <v>76</v>
      </c>
      <c r="O69" s="85">
        <v>291.49099999999999</v>
      </c>
      <c r="P69" s="103">
        <f>O69</f>
        <v>291.49099999999999</v>
      </c>
      <c r="Q69" s="73">
        <f t="shared" si="13"/>
        <v>291.49099999999999</v>
      </c>
      <c r="R69" s="73">
        <f>P69-Q69</f>
        <v>0</v>
      </c>
      <c r="S69" s="73">
        <v>0</v>
      </c>
      <c r="T69" s="73">
        <v>0</v>
      </c>
      <c r="U69" s="72" t="s">
        <v>104</v>
      </c>
      <c r="V69" s="72" t="s">
        <v>88</v>
      </c>
      <c r="W69" s="72" t="s">
        <v>80</v>
      </c>
      <c r="X69" s="104">
        <v>45076</v>
      </c>
      <c r="Y69" s="104">
        <v>44711</v>
      </c>
      <c r="Z69" s="69" t="s">
        <v>299</v>
      </c>
      <c r="AA69" s="69" t="s">
        <v>300</v>
      </c>
      <c r="AB69" s="69">
        <v>391900207608</v>
      </c>
      <c r="AC69" s="69"/>
      <c r="AD69" s="69" t="s">
        <v>297</v>
      </c>
      <c r="AE69" s="72" t="s">
        <v>81</v>
      </c>
      <c r="AF69" s="72">
        <v>876</v>
      </c>
      <c r="AG69" s="72" t="s">
        <v>82</v>
      </c>
      <c r="AH69" s="72">
        <v>1</v>
      </c>
      <c r="AI69" s="105">
        <v>27000000000</v>
      </c>
      <c r="AJ69" s="72" t="s">
        <v>83</v>
      </c>
      <c r="AK69" s="110">
        <v>45076</v>
      </c>
      <c r="AL69" s="110">
        <v>45076</v>
      </c>
      <c r="AM69" s="110">
        <v>45291</v>
      </c>
      <c r="AN69" s="112">
        <v>2023</v>
      </c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72"/>
      <c r="AZ69" s="72" t="s">
        <v>301</v>
      </c>
      <c r="BA69" s="79"/>
      <c r="BB69" s="80"/>
    </row>
    <row r="70" spans="1:59" ht="172.5" customHeight="1" x14ac:dyDescent="0.25">
      <c r="A70" s="69">
        <v>7</v>
      </c>
      <c r="B70" s="71">
        <v>62</v>
      </c>
      <c r="C70" s="72" t="s">
        <v>77</v>
      </c>
      <c r="D70" s="72" t="s">
        <v>293</v>
      </c>
      <c r="E70" s="72" t="s">
        <v>294</v>
      </c>
      <c r="F70" s="72">
        <v>1</v>
      </c>
      <c r="G70" s="65" t="s">
        <v>302</v>
      </c>
      <c r="H70" s="69" t="s">
        <v>295</v>
      </c>
      <c r="I70" s="69" t="s">
        <v>295</v>
      </c>
      <c r="J70" s="72">
        <v>2</v>
      </c>
      <c r="K70" s="69" t="s">
        <v>296</v>
      </c>
      <c r="L70" s="72" t="s">
        <v>75</v>
      </c>
      <c r="M70" s="72" t="s">
        <v>129</v>
      </c>
      <c r="N70" s="72" t="s">
        <v>76</v>
      </c>
      <c r="O70" s="85">
        <v>389.89</v>
      </c>
      <c r="P70" s="103">
        <f>O70</f>
        <v>389.89</v>
      </c>
      <c r="Q70" s="73">
        <f t="shared" si="13"/>
        <v>389.89</v>
      </c>
      <c r="R70" s="73">
        <f>P70-Q70</f>
        <v>0</v>
      </c>
      <c r="S70" s="73">
        <v>0</v>
      </c>
      <c r="T70" s="73">
        <v>0</v>
      </c>
      <c r="U70" s="72" t="s">
        <v>104</v>
      </c>
      <c r="V70" s="72" t="s">
        <v>88</v>
      </c>
      <c r="W70" s="72" t="s">
        <v>80</v>
      </c>
      <c r="X70" s="104">
        <v>45107</v>
      </c>
      <c r="Y70" s="104">
        <v>45107</v>
      </c>
      <c r="Z70" s="69" t="str">
        <f>Z69</f>
        <v>п.5.7.3.11</v>
      </c>
      <c r="AA70" s="69" t="s">
        <v>303</v>
      </c>
      <c r="AB70" s="69">
        <v>391800994006</v>
      </c>
      <c r="AC70" s="69"/>
      <c r="AD70" s="69" t="s">
        <v>297</v>
      </c>
      <c r="AE70" s="72" t="s">
        <v>81</v>
      </c>
      <c r="AF70" s="72">
        <v>876</v>
      </c>
      <c r="AG70" s="72" t="s">
        <v>82</v>
      </c>
      <c r="AH70" s="72">
        <v>1</v>
      </c>
      <c r="AI70" s="105">
        <v>27000000000</v>
      </c>
      <c r="AJ70" s="72" t="s">
        <v>83</v>
      </c>
      <c r="AK70" s="110">
        <v>45107</v>
      </c>
      <c r="AL70" s="110">
        <v>45107</v>
      </c>
      <c r="AM70" s="110">
        <v>45291</v>
      </c>
      <c r="AN70" s="112">
        <v>2023</v>
      </c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72"/>
      <c r="AZ70" s="72" t="s">
        <v>304</v>
      </c>
      <c r="BA70" s="79"/>
      <c r="BB70" s="80"/>
    </row>
    <row r="71" spans="1:59" ht="98.25" customHeight="1" x14ac:dyDescent="0.25">
      <c r="A71" s="83">
        <v>4</v>
      </c>
      <c r="B71" s="71">
        <v>63</v>
      </c>
      <c r="C71" s="83" t="s">
        <v>77</v>
      </c>
      <c r="D71" s="72" t="s">
        <v>100</v>
      </c>
      <c r="E71" s="83" t="s">
        <v>96</v>
      </c>
      <c r="F71" s="83">
        <v>1</v>
      </c>
      <c r="G71" s="84" t="s">
        <v>306</v>
      </c>
      <c r="H71" s="84" t="s">
        <v>113</v>
      </c>
      <c r="I71" s="84" t="s">
        <v>113</v>
      </c>
      <c r="J71" s="72">
        <v>2</v>
      </c>
      <c r="K71" s="83"/>
      <c r="L71" s="72" t="s">
        <v>75</v>
      </c>
      <c r="M71" s="72" t="s">
        <v>129</v>
      </c>
      <c r="N71" s="72" t="s">
        <v>76</v>
      </c>
      <c r="O71" s="85">
        <v>1650</v>
      </c>
      <c r="P71" s="103">
        <f>O71*1.2</f>
        <v>1980</v>
      </c>
      <c r="Q71" s="85">
        <f t="shared" si="13"/>
        <v>1980</v>
      </c>
      <c r="R71" s="85">
        <v>0</v>
      </c>
      <c r="S71" s="85">
        <v>0</v>
      </c>
      <c r="T71" s="85">
        <v>0</v>
      </c>
      <c r="U71" s="83" t="s">
        <v>104</v>
      </c>
      <c r="V71" s="72" t="s">
        <v>88</v>
      </c>
      <c r="W71" s="69" t="s">
        <v>105</v>
      </c>
      <c r="X71" s="86">
        <v>45076</v>
      </c>
      <c r="Y71" s="104">
        <v>45076</v>
      </c>
      <c r="Z71" s="69" t="s">
        <v>106</v>
      </c>
      <c r="AA71" s="83" t="s">
        <v>115</v>
      </c>
      <c r="AB71" s="69">
        <v>7604258887</v>
      </c>
      <c r="AC71" s="87">
        <v>760401001</v>
      </c>
      <c r="AD71" s="84" t="str">
        <f>G71</f>
        <v>Проведение работ по предпроектному обследованию и составлению технического задания</v>
      </c>
      <c r="AE71" s="72" t="s">
        <v>81</v>
      </c>
      <c r="AF71" s="72">
        <v>876</v>
      </c>
      <c r="AG71" s="72" t="s">
        <v>82</v>
      </c>
      <c r="AH71" s="83">
        <v>1</v>
      </c>
      <c r="AI71" s="88">
        <v>27000000000</v>
      </c>
      <c r="AJ71" s="83" t="s">
        <v>83</v>
      </c>
      <c r="AK71" s="86">
        <v>45076</v>
      </c>
      <c r="AL71" s="86">
        <f>AK71</f>
        <v>45076</v>
      </c>
      <c r="AM71" s="86">
        <v>44834</v>
      </c>
      <c r="AN71" s="89">
        <v>2023</v>
      </c>
      <c r="AO71" s="83"/>
      <c r="AP71" s="83"/>
      <c r="AQ71" s="83"/>
      <c r="AR71" s="83"/>
      <c r="AS71" s="83"/>
      <c r="AT71" s="83"/>
      <c r="AU71" s="83"/>
      <c r="AV71" s="83"/>
      <c r="AW71" s="83"/>
      <c r="AX71" s="90"/>
      <c r="AY71" s="72"/>
      <c r="AZ71" s="72" t="s">
        <v>307</v>
      </c>
      <c r="BA71" s="79">
        <v>810</v>
      </c>
      <c r="BB71" s="80">
        <f t="shared" ref="BB71" si="14">BA71-O71</f>
        <v>-840</v>
      </c>
      <c r="BG71" s="14">
        <f t="shared" ref="BG71" si="15">O71*1.2</f>
        <v>1980</v>
      </c>
    </row>
    <row r="72" spans="1:59" s="28" customFormat="1" ht="66.75" customHeight="1" x14ac:dyDescent="0.25">
      <c r="A72" s="69">
        <v>7</v>
      </c>
      <c r="B72" s="71">
        <v>64</v>
      </c>
      <c r="C72" s="83" t="s">
        <v>77</v>
      </c>
      <c r="D72" s="83" t="s">
        <v>137</v>
      </c>
      <c r="E72" s="83" t="s">
        <v>135</v>
      </c>
      <c r="F72" s="69">
        <v>1</v>
      </c>
      <c r="G72" s="84" t="s">
        <v>308</v>
      </c>
      <c r="H72" s="69" t="s">
        <v>153</v>
      </c>
      <c r="I72" s="69" t="s">
        <v>154</v>
      </c>
      <c r="J72" s="72">
        <v>2</v>
      </c>
      <c r="K72" s="69"/>
      <c r="L72" s="72" t="s">
        <v>75</v>
      </c>
      <c r="M72" s="72" t="s">
        <v>129</v>
      </c>
      <c r="N72" s="72" t="s">
        <v>76</v>
      </c>
      <c r="O72" s="85">
        <v>166.13</v>
      </c>
      <c r="P72" s="103">
        <f>O72</f>
        <v>166.13</v>
      </c>
      <c r="Q72" s="85">
        <f t="shared" si="13"/>
        <v>166.13</v>
      </c>
      <c r="R72" s="85">
        <v>0</v>
      </c>
      <c r="S72" s="85">
        <v>0</v>
      </c>
      <c r="T72" s="85">
        <v>0</v>
      </c>
      <c r="U72" s="83" t="s">
        <v>104</v>
      </c>
      <c r="V72" s="72" t="s">
        <v>88</v>
      </c>
      <c r="W72" s="69" t="s">
        <v>105</v>
      </c>
      <c r="X72" s="86">
        <v>45107</v>
      </c>
      <c r="Y72" s="104">
        <f>X72</f>
        <v>45107</v>
      </c>
      <c r="Z72" s="69" t="s">
        <v>309</v>
      </c>
      <c r="AA72" s="83" t="s">
        <v>310</v>
      </c>
      <c r="AB72" s="69">
        <v>3906220071</v>
      </c>
      <c r="AC72" s="87">
        <v>391701001</v>
      </c>
      <c r="AD72" s="84" t="s">
        <v>311</v>
      </c>
      <c r="AE72" s="72" t="s">
        <v>81</v>
      </c>
      <c r="AF72" s="72">
        <v>876</v>
      </c>
      <c r="AG72" s="72" t="s">
        <v>82</v>
      </c>
      <c r="AH72" s="116">
        <v>1</v>
      </c>
      <c r="AI72" s="64">
        <v>27000000000</v>
      </c>
      <c r="AJ72" s="83" t="s">
        <v>83</v>
      </c>
      <c r="AK72" s="86">
        <v>45107</v>
      </c>
      <c r="AL72" s="86">
        <v>45137</v>
      </c>
      <c r="AM72" s="86">
        <v>45290</v>
      </c>
      <c r="AN72" s="89">
        <v>2023</v>
      </c>
      <c r="AO72" s="83"/>
      <c r="AP72" s="83"/>
      <c r="AQ72" s="83"/>
      <c r="AR72" s="83"/>
      <c r="AS72" s="83"/>
      <c r="AT72" s="83"/>
      <c r="AU72" s="83"/>
      <c r="AV72" s="83"/>
      <c r="AW72" s="83"/>
      <c r="AX72" s="90"/>
      <c r="AY72" s="72"/>
      <c r="AZ72" s="72" t="s">
        <v>312</v>
      </c>
      <c r="BA72" s="79"/>
      <c r="BB72" s="80"/>
    </row>
    <row r="73" spans="1:59" ht="111" customHeight="1" x14ac:dyDescent="0.25">
      <c r="A73" s="69">
        <v>7</v>
      </c>
      <c r="B73" s="71">
        <v>65</v>
      </c>
      <c r="C73" s="72" t="s">
        <v>77</v>
      </c>
      <c r="D73" s="72" t="s">
        <v>268</v>
      </c>
      <c r="E73" s="72" t="s">
        <v>135</v>
      </c>
      <c r="F73" s="72">
        <v>1</v>
      </c>
      <c r="G73" s="65" t="s">
        <v>283</v>
      </c>
      <c r="H73" s="69" t="s">
        <v>291</v>
      </c>
      <c r="I73" s="69" t="s">
        <v>290</v>
      </c>
      <c r="J73" s="72">
        <v>2</v>
      </c>
      <c r="K73" s="69"/>
      <c r="L73" s="72" t="s">
        <v>75</v>
      </c>
      <c r="M73" s="72" t="s">
        <v>129</v>
      </c>
      <c r="N73" s="72" t="s">
        <v>76</v>
      </c>
      <c r="O73" s="85">
        <f>P73/1.2</f>
        <v>4083.3333333333335</v>
      </c>
      <c r="P73" s="103">
        <v>4900</v>
      </c>
      <c r="Q73" s="73">
        <f t="shared" si="13"/>
        <v>4900</v>
      </c>
      <c r="R73" s="73">
        <v>0</v>
      </c>
      <c r="S73" s="73">
        <v>0</v>
      </c>
      <c r="T73" s="73">
        <v>0</v>
      </c>
      <c r="U73" s="72" t="s">
        <v>97</v>
      </c>
      <c r="V73" s="72" t="s">
        <v>88</v>
      </c>
      <c r="W73" s="72" t="s">
        <v>79</v>
      </c>
      <c r="X73" s="104">
        <v>45107</v>
      </c>
      <c r="Y73" s="104">
        <v>45137</v>
      </c>
      <c r="Z73" s="69"/>
      <c r="AA73" s="69"/>
      <c r="AB73" s="69"/>
      <c r="AC73" s="69"/>
      <c r="AD73" s="69" t="str">
        <f>G73</f>
        <v>Поставка интеллектуальных приборов учета</v>
      </c>
      <c r="AE73" s="72" t="s">
        <v>81</v>
      </c>
      <c r="AF73" s="72">
        <v>876</v>
      </c>
      <c r="AG73" s="72" t="s">
        <v>82</v>
      </c>
      <c r="AH73" s="72">
        <v>1</v>
      </c>
      <c r="AI73" s="105" t="s">
        <v>142</v>
      </c>
      <c r="AJ73" s="72" t="s">
        <v>83</v>
      </c>
      <c r="AK73" s="110">
        <v>45137</v>
      </c>
      <c r="AL73" s="110">
        <v>45168</v>
      </c>
      <c r="AM73" s="110">
        <v>45291</v>
      </c>
      <c r="AN73" s="112">
        <v>2023</v>
      </c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72"/>
      <c r="AZ73" s="72" t="s">
        <v>317</v>
      </c>
      <c r="BA73" s="79"/>
      <c r="BB73" s="80"/>
    </row>
    <row r="74" spans="1:59" ht="93.75" customHeight="1" x14ac:dyDescent="0.25">
      <c r="A74" s="69">
        <v>4</v>
      </c>
      <c r="B74" s="71">
        <v>66</v>
      </c>
      <c r="C74" s="83" t="s">
        <v>77</v>
      </c>
      <c r="D74" s="72" t="s">
        <v>100</v>
      </c>
      <c r="E74" s="83" t="s">
        <v>96</v>
      </c>
      <c r="F74" s="83">
        <v>1</v>
      </c>
      <c r="G74" s="65" t="s">
        <v>316</v>
      </c>
      <c r="H74" s="84" t="s">
        <v>102</v>
      </c>
      <c r="I74" s="83" t="s">
        <v>186</v>
      </c>
      <c r="J74" s="72">
        <v>2</v>
      </c>
      <c r="K74" s="83"/>
      <c r="L74" s="72" t="s">
        <v>75</v>
      </c>
      <c r="M74" s="72" t="s">
        <v>129</v>
      </c>
      <c r="N74" s="72" t="s">
        <v>76</v>
      </c>
      <c r="O74" s="85">
        <v>106.75</v>
      </c>
      <c r="P74" s="103">
        <f>O74</f>
        <v>106.75</v>
      </c>
      <c r="Q74" s="73">
        <v>106.75</v>
      </c>
      <c r="R74" s="73">
        <v>0</v>
      </c>
      <c r="S74" s="73">
        <v>0</v>
      </c>
      <c r="T74" s="73">
        <v>0</v>
      </c>
      <c r="U74" s="72" t="s">
        <v>104</v>
      </c>
      <c r="V74" s="72" t="s">
        <v>88</v>
      </c>
      <c r="W74" s="72" t="s">
        <v>80</v>
      </c>
      <c r="X74" s="104">
        <v>45107</v>
      </c>
      <c r="Y74" s="104">
        <f>X74</f>
        <v>45107</v>
      </c>
      <c r="Z74" s="69" t="s">
        <v>325</v>
      </c>
      <c r="AA74" s="69" t="s">
        <v>327</v>
      </c>
      <c r="AB74" s="69">
        <v>143522011907</v>
      </c>
      <c r="AC74" s="69"/>
      <c r="AD74" s="83" t="s">
        <v>111</v>
      </c>
      <c r="AE74" s="72" t="s">
        <v>81</v>
      </c>
      <c r="AF74" s="72">
        <v>876</v>
      </c>
      <c r="AG74" s="72" t="s">
        <v>82</v>
      </c>
      <c r="AH74" s="83">
        <v>1</v>
      </c>
      <c r="AI74" s="88">
        <v>27000000000</v>
      </c>
      <c r="AJ74" s="83" t="s">
        <v>83</v>
      </c>
      <c r="AK74" s="110">
        <v>45107</v>
      </c>
      <c r="AL74" s="110">
        <f>AK74</f>
        <v>45107</v>
      </c>
      <c r="AM74" s="110">
        <v>45137</v>
      </c>
      <c r="AN74" s="112">
        <v>2023</v>
      </c>
      <c r="AO74" s="69"/>
      <c r="AP74" s="69"/>
      <c r="AQ74" s="69"/>
      <c r="AR74" s="69"/>
      <c r="AS74" s="69"/>
      <c r="AT74" s="69"/>
      <c r="AU74" s="69"/>
      <c r="AV74" s="69"/>
      <c r="AW74" s="69"/>
      <c r="AX74" s="131"/>
      <c r="AY74" s="72"/>
      <c r="AZ74" s="72" t="s">
        <v>317</v>
      </c>
      <c r="BA74" s="79"/>
      <c r="BB74" s="80"/>
    </row>
    <row r="75" spans="1:59" ht="100.5" customHeight="1" x14ac:dyDescent="0.25">
      <c r="A75" s="72">
        <v>7</v>
      </c>
      <c r="B75" s="71">
        <v>67</v>
      </c>
      <c r="C75" s="72" t="s">
        <v>77</v>
      </c>
      <c r="D75" s="72" t="s">
        <v>225</v>
      </c>
      <c r="E75" s="72" t="s">
        <v>135</v>
      </c>
      <c r="F75" s="72">
        <v>1</v>
      </c>
      <c r="G75" s="72" t="s">
        <v>321</v>
      </c>
      <c r="H75" s="84" t="s">
        <v>227</v>
      </c>
      <c r="I75" s="84" t="s">
        <v>227</v>
      </c>
      <c r="J75" s="72">
        <v>2</v>
      </c>
      <c r="K75" s="72"/>
      <c r="L75" s="72" t="s">
        <v>75</v>
      </c>
      <c r="M75" s="72" t="s">
        <v>129</v>
      </c>
      <c r="N75" s="72" t="s">
        <v>76</v>
      </c>
      <c r="O75" s="85">
        <v>376.72</v>
      </c>
      <c r="P75" s="81">
        <f>O75*1.2</f>
        <v>452.06400000000002</v>
      </c>
      <c r="Q75" s="73">
        <f>P75</f>
        <v>452.06400000000002</v>
      </c>
      <c r="R75" s="73">
        <v>0</v>
      </c>
      <c r="S75" s="73">
        <v>0</v>
      </c>
      <c r="T75" s="73">
        <v>0</v>
      </c>
      <c r="U75" s="72" t="s">
        <v>104</v>
      </c>
      <c r="V75" s="72" t="s">
        <v>88</v>
      </c>
      <c r="W75" s="72" t="s">
        <v>80</v>
      </c>
      <c r="X75" s="75">
        <v>45199</v>
      </c>
      <c r="Y75" s="75">
        <f>X75</f>
        <v>45199</v>
      </c>
      <c r="Z75" s="69" t="s">
        <v>325</v>
      </c>
      <c r="AA75" s="69" t="s">
        <v>326</v>
      </c>
      <c r="AB75" s="69">
        <v>9722027424</v>
      </c>
      <c r="AC75" s="69">
        <v>772201001</v>
      </c>
      <c r="AD75" s="72" t="s">
        <v>226</v>
      </c>
      <c r="AE75" s="72" t="s">
        <v>81</v>
      </c>
      <c r="AF75" s="72">
        <v>876</v>
      </c>
      <c r="AG75" s="72" t="s">
        <v>82</v>
      </c>
      <c r="AH75" s="72">
        <v>1</v>
      </c>
      <c r="AI75" s="72">
        <v>27000000000</v>
      </c>
      <c r="AJ75" s="72" t="s">
        <v>83</v>
      </c>
      <c r="AK75" s="75">
        <v>45199</v>
      </c>
      <c r="AL75" s="75">
        <v>45199</v>
      </c>
      <c r="AM75" s="75">
        <v>45199</v>
      </c>
      <c r="AN75" s="112">
        <v>2023</v>
      </c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 t="s">
        <v>322</v>
      </c>
      <c r="BA75" s="79">
        <v>3993.232</v>
      </c>
      <c r="BB75" s="80">
        <f t="shared" ref="BB75" si="16">BA75-O75</f>
        <v>3616.5119999999997</v>
      </c>
    </row>
    <row r="76" spans="1:59" s="30" customFormat="1" ht="97.5" customHeight="1" x14ac:dyDescent="0.25">
      <c r="A76" s="132">
        <v>7</v>
      </c>
      <c r="B76" s="133">
        <v>68</v>
      </c>
      <c r="C76" s="134" t="s">
        <v>77</v>
      </c>
      <c r="D76" s="134" t="s">
        <v>293</v>
      </c>
      <c r="E76" s="134" t="s">
        <v>294</v>
      </c>
      <c r="F76" s="134">
        <v>1</v>
      </c>
      <c r="G76" s="135" t="s">
        <v>329</v>
      </c>
      <c r="H76" s="69" t="s">
        <v>295</v>
      </c>
      <c r="I76" s="69" t="s">
        <v>295</v>
      </c>
      <c r="J76" s="72">
        <v>2</v>
      </c>
      <c r="K76" s="69" t="s">
        <v>296</v>
      </c>
      <c r="L76" s="72" t="s">
        <v>75</v>
      </c>
      <c r="M76" s="72" t="s">
        <v>129</v>
      </c>
      <c r="N76" s="72" t="s">
        <v>76</v>
      </c>
      <c r="O76" s="136">
        <v>55.29</v>
      </c>
      <c r="P76" s="137">
        <f>O76</f>
        <v>55.29</v>
      </c>
      <c r="Q76" s="73">
        <f t="shared" ref="Q76" si="17">P76</f>
        <v>55.29</v>
      </c>
      <c r="R76" s="73">
        <f>P76-Q76</f>
        <v>0</v>
      </c>
      <c r="S76" s="73">
        <v>0</v>
      </c>
      <c r="T76" s="73">
        <v>0</v>
      </c>
      <c r="U76" s="72" t="s">
        <v>104</v>
      </c>
      <c r="V76" s="72" t="s">
        <v>88</v>
      </c>
      <c r="W76" s="72" t="s">
        <v>80</v>
      </c>
      <c r="X76" s="138">
        <v>45199</v>
      </c>
      <c r="Y76" s="138">
        <f>X76</f>
        <v>45199</v>
      </c>
      <c r="Z76" s="132" t="str">
        <f>Z75</f>
        <v xml:space="preserve">5.7.3.3. </v>
      </c>
      <c r="AA76" s="132" t="s">
        <v>330</v>
      </c>
      <c r="AB76" s="132">
        <v>3905601701</v>
      </c>
      <c r="AC76" s="132">
        <v>390601001</v>
      </c>
      <c r="AD76" s="132" t="s">
        <v>297</v>
      </c>
      <c r="AE76" s="134" t="s">
        <v>81</v>
      </c>
      <c r="AF76" s="134">
        <v>876</v>
      </c>
      <c r="AG76" s="134" t="s">
        <v>82</v>
      </c>
      <c r="AH76" s="134">
        <v>1</v>
      </c>
      <c r="AI76" s="139">
        <v>27000000000</v>
      </c>
      <c r="AJ76" s="134" t="s">
        <v>83</v>
      </c>
      <c r="AK76" s="140">
        <v>45199</v>
      </c>
      <c r="AL76" s="140">
        <f>AK76</f>
        <v>45199</v>
      </c>
      <c r="AM76" s="140">
        <v>45534</v>
      </c>
      <c r="AN76" s="141" t="s">
        <v>95</v>
      </c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4"/>
      <c r="AZ76" s="134" t="s">
        <v>343</v>
      </c>
      <c r="BA76" s="111"/>
      <c r="BB76" s="142"/>
    </row>
    <row r="77" spans="1:59" ht="78.75" customHeight="1" x14ac:dyDescent="0.25">
      <c r="A77" s="69">
        <v>7</v>
      </c>
      <c r="B77" s="71">
        <v>69</v>
      </c>
      <c r="C77" s="72" t="s">
        <v>77</v>
      </c>
      <c r="D77" s="72" t="s">
        <v>243</v>
      </c>
      <c r="E77" s="69" t="s">
        <v>244</v>
      </c>
      <c r="F77" s="72">
        <v>1</v>
      </c>
      <c r="G77" s="69" t="s">
        <v>332</v>
      </c>
      <c r="H77" s="69" t="s">
        <v>246</v>
      </c>
      <c r="I77" s="69" t="s">
        <v>247</v>
      </c>
      <c r="J77" s="72">
        <v>2</v>
      </c>
      <c r="K77" s="69" t="s">
        <v>128</v>
      </c>
      <c r="L77" s="72" t="s">
        <v>75</v>
      </c>
      <c r="M77" s="72" t="s">
        <v>129</v>
      </c>
      <c r="N77" s="72" t="s">
        <v>76</v>
      </c>
      <c r="O77" s="114">
        <v>36000</v>
      </c>
      <c r="P77" s="73">
        <f>O77</f>
        <v>36000</v>
      </c>
      <c r="Q77" s="114">
        <v>6000</v>
      </c>
      <c r="R77" s="114">
        <v>12000</v>
      </c>
      <c r="S77" s="114">
        <v>12000</v>
      </c>
      <c r="T77" s="114">
        <v>6000</v>
      </c>
      <c r="U77" s="69" t="s">
        <v>248</v>
      </c>
      <c r="V77" s="72" t="s">
        <v>88</v>
      </c>
      <c r="W77" s="72" t="s">
        <v>79</v>
      </c>
      <c r="X77" s="110">
        <v>45229</v>
      </c>
      <c r="Y77" s="110">
        <v>45260</v>
      </c>
      <c r="Z77" s="69"/>
      <c r="AA77" s="69"/>
      <c r="AB77" s="87"/>
      <c r="AC77" s="87"/>
      <c r="AD77" s="69" t="s">
        <v>245</v>
      </c>
      <c r="AE77" s="72" t="s">
        <v>81</v>
      </c>
      <c r="AF77" s="72">
        <v>876</v>
      </c>
      <c r="AG77" s="72" t="s">
        <v>82</v>
      </c>
      <c r="AH77" s="72">
        <v>1</v>
      </c>
      <c r="AI77" s="72">
        <v>27000000000</v>
      </c>
      <c r="AJ77" s="72" t="s">
        <v>83</v>
      </c>
      <c r="AK77" s="110">
        <v>45290</v>
      </c>
      <c r="AL77" s="110">
        <v>45290</v>
      </c>
      <c r="AM77" s="110">
        <v>46386</v>
      </c>
      <c r="AN77" s="112" t="s">
        <v>99</v>
      </c>
      <c r="AO77" s="69" t="s">
        <v>333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 t="s">
        <v>331</v>
      </c>
      <c r="BA77" s="36"/>
      <c r="BB77" s="38"/>
    </row>
    <row r="78" spans="1:59" ht="90.75" customHeight="1" x14ac:dyDescent="0.25">
      <c r="A78" s="70">
        <v>4</v>
      </c>
      <c r="B78" s="71">
        <v>70</v>
      </c>
      <c r="C78" s="72" t="s">
        <v>77</v>
      </c>
      <c r="D78" s="72" t="s">
        <v>337</v>
      </c>
      <c r="E78" s="72" t="s">
        <v>135</v>
      </c>
      <c r="F78" s="72">
        <v>1</v>
      </c>
      <c r="G78" s="72" t="s">
        <v>335</v>
      </c>
      <c r="H78" s="72" t="s">
        <v>338</v>
      </c>
      <c r="I78" s="72" t="s">
        <v>339</v>
      </c>
      <c r="J78" s="72">
        <v>2</v>
      </c>
      <c r="K78" s="70"/>
      <c r="L78" s="72" t="s">
        <v>75</v>
      </c>
      <c r="M78" s="72" t="s">
        <v>129</v>
      </c>
      <c r="N78" s="72" t="s">
        <v>76</v>
      </c>
      <c r="O78" s="73">
        <v>299.76</v>
      </c>
      <c r="P78" s="73">
        <f>O78</f>
        <v>299.76</v>
      </c>
      <c r="Q78" s="73">
        <f>P78</f>
        <v>299.76</v>
      </c>
      <c r="R78" s="73">
        <v>0</v>
      </c>
      <c r="S78" s="73">
        <v>0</v>
      </c>
      <c r="T78" s="73">
        <v>0</v>
      </c>
      <c r="U78" s="69" t="s">
        <v>104</v>
      </c>
      <c r="V78" s="72" t="s">
        <v>88</v>
      </c>
      <c r="W78" s="72" t="s">
        <v>80</v>
      </c>
      <c r="X78" s="104">
        <v>45229</v>
      </c>
      <c r="Y78" s="104">
        <v>45229</v>
      </c>
      <c r="Z78" s="70" t="s">
        <v>340</v>
      </c>
      <c r="AA78" s="70" t="s">
        <v>341</v>
      </c>
      <c r="AB78" s="70">
        <v>7706092528</v>
      </c>
      <c r="AC78" s="70">
        <v>784143002</v>
      </c>
      <c r="AD78" s="72" t="str">
        <f>G78</f>
        <v>Поставка спортивной экипировки (амуниции)</v>
      </c>
      <c r="AE78" s="72" t="s">
        <v>81</v>
      </c>
      <c r="AF78" s="72">
        <v>876</v>
      </c>
      <c r="AG78" s="72" t="s">
        <v>82</v>
      </c>
      <c r="AH78" s="72">
        <v>1</v>
      </c>
      <c r="AI78" s="72">
        <v>27000000001</v>
      </c>
      <c r="AJ78" s="72" t="s">
        <v>83</v>
      </c>
      <c r="AK78" s="75">
        <v>45229</v>
      </c>
      <c r="AL78" s="75">
        <v>45229</v>
      </c>
      <c r="AM78" s="75">
        <v>45291</v>
      </c>
      <c r="AN78" s="112">
        <v>2023</v>
      </c>
      <c r="AO78" s="70"/>
      <c r="AP78" s="70"/>
      <c r="AQ78" s="70"/>
      <c r="AR78" s="70"/>
      <c r="AS78" s="76"/>
      <c r="AT78" s="77"/>
      <c r="AU78" s="78"/>
      <c r="AV78" s="70"/>
      <c r="AW78" s="70"/>
      <c r="AX78" s="70"/>
      <c r="AY78" s="70"/>
      <c r="AZ78" s="70"/>
      <c r="BA78" s="79"/>
      <c r="BB78" s="80"/>
    </row>
    <row r="79" spans="1:59" ht="90.75" customHeight="1" x14ac:dyDescent="0.25">
      <c r="A79" s="70">
        <v>4</v>
      </c>
      <c r="B79" s="71">
        <v>71</v>
      </c>
      <c r="C79" s="72" t="s">
        <v>77</v>
      </c>
      <c r="D79" s="72" t="s">
        <v>337</v>
      </c>
      <c r="E79" s="72" t="s">
        <v>135</v>
      </c>
      <c r="F79" s="72">
        <v>1</v>
      </c>
      <c r="G79" s="72" t="s">
        <v>336</v>
      </c>
      <c r="H79" s="72" t="s">
        <v>338</v>
      </c>
      <c r="I79" s="72" t="s">
        <v>339</v>
      </c>
      <c r="J79" s="72">
        <v>2</v>
      </c>
      <c r="K79" s="70"/>
      <c r="L79" s="72" t="s">
        <v>75</v>
      </c>
      <c r="M79" s="72" t="s">
        <v>129</v>
      </c>
      <c r="N79" s="72" t="s">
        <v>76</v>
      </c>
      <c r="O79" s="73">
        <v>299.85000000000002</v>
      </c>
      <c r="P79" s="73">
        <f>O79</f>
        <v>299.85000000000002</v>
      </c>
      <c r="Q79" s="73">
        <f>P79</f>
        <v>299.85000000000002</v>
      </c>
      <c r="R79" s="73">
        <v>0</v>
      </c>
      <c r="S79" s="73">
        <v>0</v>
      </c>
      <c r="T79" s="73">
        <v>0</v>
      </c>
      <c r="U79" s="69" t="s">
        <v>104</v>
      </c>
      <c r="V79" s="72" t="s">
        <v>88</v>
      </c>
      <c r="W79" s="72" t="s">
        <v>80</v>
      </c>
      <c r="X79" s="104">
        <v>45229</v>
      </c>
      <c r="Y79" s="104">
        <v>45229</v>
      </c>
      <c r="Z79" s="70" t="str">
        <f>Z78</f>
        <v>5.7.3.10</v>
      </c>
      <c r="AA79" s="70" t="str">
        <f>AA78</f>
        <v>ИП Барынкин Ю.М.</v>
      </c>
      <c r="AB79" s="70">
        <v>7706092528</v>
      </c>
      <c r="AC79" s="70">
        <v>784143002</v>
      </c>
      <c r="AD79" s="72" t="str">
        <f>G79</f>
        <v>Поставка хоккейных клюшек</v>
      </c>
      <c r="AE79" s="72" t="s">
        <v>81</v>
      </c>
      <c r="AF79" s="72">
        <v>796</v>
      </c>
      <c r="AG79" s="72" t="s">
        <v>342</v>
      </c>
      <c r="AH79" s="72">
        <v>15</v>
      </c>
      <c r="AI79" s="72">
        <v>27000000002</v>
      </c>
      <c r="AJ79" s="72" t="s">
        <v>83</v>
      </c>
      <c r="AK79" s="75">
        <v>45229</v>
      </c>
      <c r="AL79" s="75">
        <v>45229</v>
      </c>
      <c r="AM79" s="75">
        <v>45291</v>
      </c>
      <c r="AN79" s="112">
        <v>2023</v>
      </c>
      <c r="AO79" s="70"/>
      <c r="AP79" s="70"/>
      <c r="AQ79" s="70"/>
      <c r="AR79" s="70"/>
      <c r="AS79" s="76"/>
      <c r="AT79" s="77"/>
      <c r="AU79" s="78"/>
      <c r="AV79" s="70"/>
      <c r="AW79" s="70"/>
      <c r="AX79" s="70"/>
      <c r="AY79" s="70"/>
      <c r="AZ79" s="70"/>
      <c r="BA79" s="79"/>
      <c r="BB79" s="80"/>
    </row>
    <row r="80" spans="1:59" ht="39.75" customHeight="1" x14ac:dyDescent="0.25">
      <c r="A80" s="36"/>
      <c r="B80" s="143" t="s">
        <v>271</v>
      </c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36"/>
      <c r="O80" s="36"/>
      <c r="P80" s="36"/>
      <c r="Q80" s="79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8"/>
    </row>
    <row r="81" spans="1:54" ht="78" customHeight="1" x14ac:dyDescent="0.25">
      <c r="A81" s="36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8"/>
    </row>
    <row r="84" spans="1:54" x14ac:dyDescent="0.25">
      <c r="B84" s="35" t="s">
        <v>270</v>
      </c>
      <c r="C84" s="35"/>
      <c r="D84" s="35"/>
      <c r="E84" s="35"/>
      <c r="F84" s="35"/>
    </row>
    <row r="85" spans="1:54" x14ac:dyDescent="0.25">
      <c r="B85" s="35"/>
      <c r="C85" s="35"/>
      <c r="D85" s="35"/>
      <c r="E85" s="35"/>
      <c r="F85" s="35"/>
    </row>
  </sheetData>
  <autoFilter ref="A8:FI81"/>
  <mergeCells count="55">
    <mergeCell ref="B80:M81"/>
    <mergeCell ref="B84:F85"/>
    <mergeCell ref="E2:P4"/>
    <mergeCell ref="M5:M7"/>
    <mergeCell ref="A5:A7"/>
    <mergeCell ref="B5:B7"/>
    <mergeCell ref="C5:D5"/>
    <mergeCell ref="E5:E7"/>
    <mergeCell ref="F5:F7"/>
    <mergeCell ref="C6:C7"/>
    <mergeCell ref="D6:D7"/>
    <mergeCell ref="H5:H7"/>
    <mergeCell ref="I5:I7"/>
    <mergeCell ref="J5:J7"/>
    <mergeCell ref="K5:K7"/>
    <mergeCell ref="L5:L7"/>
    <mergeCell ref="AZ5:AZ7"/>
    <mergeCell ref="Z6:Z7"/>
    <mergeCell ref="AA6:AA7"/>
    <mergeCell ref="AB6:AB7"/>
    <mergeCell ref="AC6:AC7"/>
    <mergeCell ref="AD6:AD7"/>
    <mergeCell ref="Z5:AC5"/>
    <mergeCell ref="AL6:AL7"/>
    <mergeCell ref="AN5:AN7"/>
    <mergeCell ref="AO5:AO7"/>
    <mergeCell ref="AP5:AW5"/>
    <mergeCell ref="AE6:AE7"/>
    <mergeCell ref="AF6:AG6"/>
    <mergeCell ref="AH6:AH7"/>
    <mergeCell ref="AM6:AM7"/>
    <mergeCell ref="AV6:AV7"/>
    <mergeCell ref="AR6:AR7"/>
    <mergeCell ref="AS6:AS7"/>
    <mergeCell ref="AY5:AY7"/>
    <mergeCell ref="AW6:AW7"/>
    <mergeCell ref="AD5:AM5"/>
    <mergeCell ref="AX5:AX7"/>
    <mergeCell ref="AT6:AT7"/>
    <mergeCell ref="E1:T1"/>
    <mergeCell ref="AK6:AK7"/>
    <mergeCell ref="AU6:AU7"/>
    <mergeCell ref="W5:W7"/>
    <mergeCell ref="X5:X7"/>
    <mergeCell ref="Y5:Y7"/>
    <mergeCell ref="Q5:T6"/>
    <mergeCell ref="U5:U7"/>
    <mergeCell ref="V5:V7"/>
    <mergeCell ref="AI6:AJ6"/>
    <mergeCell ref="G5:G7"/>
    <mergeCell ref="N5:N7"/>
    <mergeCell ref="O5:O7"/>
    <mergeCell ref="P5:P7"/>
    <mergeCell ref="AP6:AP7"/>
    <mergeCell ref="AQ6:AQ7"/>
  </mergeCells>
  <conditionalFormatting sqref="J9:J79">
    <cfRule type="expression" dxfId="1" priority="19">
      <formula>J9=IFERROR(VLOOKUP(I9,#REF!,1,FALSE),"2_Только субъекты МСП")</formula>
    </cfRule>
    <cfRule type="expression" dxfId="0" priority="20">
      <formula>J9&lt;&gt;IF(I9=VLOOKUP(I9,#REF!,1,FALSE),"2_Только субъекты МСП")</formula>
    </cfRule>
  </conditionalFormatting>
  <pageMargins left="0.25" right="0.25" top="0.75" bottom="0.75" header="0.3" footer="0.3"/>
  <pageSetup paperSize="8" scale="10" fitToHeight="0" orientation="portrait" r:id="rId1"/>
  <colBreaks count="1" manualBreakCount="1">
    <brk id="33" max="1048575" man="1"/>
  </colBreaks>
  <ignoredErrors>
    <ignoredError sqref="Q24:Q25 P32:Q32 P36:R36 Q38:R38 P37" unlockedFormula="1"/>
    <ignoredError sqref="Q28 P40 P39:Q39" formula="1"/>
    <ignoredError sqref="P38" formula="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RowHeight="15" x14ac:dyDescent="0.25"/>
  <cols>
    <col min="1" max="2" width="9.140625" style="1"/>
    <col min="3" max="3" width="27" style="1" customWidth="1"/>
    <col min="4" max="4" width="43.42578125" style="1" customWidth="1"/>
    <col min="5" max="5" width="35.7109375" style="1" customWidth="1"/>
    <col min="6" max="16384" width="9.140625" style="1"/>
  </cols>
  <sheetData>
    <row r="3" spans="3:5" x14ac:dyDescent="0.25">
      <c r="C3" s="4" t="s">
        <v>13</v>
      </c>
      <c r="D3" s="4" t="s">
        <v>14</v>
      </c>
      <c r="E3" s="4" t="s">
        <v>15</v>
      </c>
    </row>
    <row r="4" spans="3:5" x14ac:dyDescent="0.25">
      <c r="C4" s="3" t="s">
        <v>9</v>
      </c>
      <c r="D4" s="3" t="s">
        <v>16</v>
      </c>
      <c r="E4" s="5" t="s">
        <v>17</v>
      </c>
    </row>
    <row r="5" spans="3:5" ht="30" x14ac:dyDescent="0.25">
      <c r="C5" s="3" t="s">
        <v>18</v>
      </c>
      <c r="D5" s="6" t="s">
        <v>19</v>
      </c>
      <c r="E5" s="3" t="s">
        <v>20</v>
      </c>
    </row>
    <row r="6" spans="3:5" ht="75" x14ac:dyDescent="0.25">
      <c r="C6" s="7" t="s">
        <v>21</v>
      </c>
      <c r="D6" s="6" t="s">
        <v>22</v>
      </c>
      <c r="E6" s="7" t="s">
        <v>23</v>
      </c>
    </row>
    <row r="7" spans="3:5" ht="90" x14ac:dyDescent="0.25">
      <c r="C7" s="8" t="s">
        <v>24</v>
      </c>
      <c r="D7" s="6" t="s">
        <v>25</v>
      </c>
      <c r="E7" s="3" t="s">
        <v>26</v>
      </c>
    </row>
    <row r="8" spans="3:5" ht="60" x14ac:dyDescent="0.25">
      <c r="C8" s="3"/>
      <c r="D8" s="3" t="s">
        <v>27</v>
      </c>
      <c r="E8" s="3" t="s">
        <v>28</v>
      </c>
    </row>
    <row r="9" spans="3:5" ht="45" x14ac:dyDescent="0.25">
      <c r="C9" s="11"/>
      <c r="D9" s="3" t="s">
        <v>29</v>
      </c>
      <c r="E9" s="11" t="s">
        <v>33</v>
      </c>
    </row>
    <row r="10" spans="3:5" x14ac:dyDescent="0.25">
      <c r="C10" s="3"/>
      <c r="D10" s="2" t="s">
        <v>31</v>
      </c>
      <c r="E10" s="3" t="s">
        <v>30</v>
      </c>
    </row>
    <row r="11" spans="3:5" x14ac:dyDescent="0.25">
      <c r="C11" s="2"/>
      <c r="D11" s="10" t="s">
        <v>32</v>
      </c>
      <c r="E11" s="2"/>
    </row>
    <row r="12" spans="3:5" x14ac:dyDescent="0.25">
      <c r="C12" s="2"/>
      <c r="D12" s="10" t="s">
        <v>30</v>
      </c>
      <c r="E12" s="2"/>
    </row>
    <row r="13" spans="3:5" x14ac:dyDescent="0.25">
      <c r="C13" s="9"/>
      <c r="E13" s="9"/>
    </row>
    <row r="14" spans="3:5" x14ac:dyDescent="0.25">
      <c r="C14" s="9"/>
      <c r="D14" s="10"/>
      <c r="E14" s="9"/>
    </row>
  </sheetData>
  <sheetProtection password="CF7A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854B8-D713-41D6-A51B-542BB3E0FC63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закупки на 2023 г.</vt:lpstr>
      <vt:lpstr>приложение к Приложению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Копач Нелли Александровна</cp:lastModifiedBy>
  <cp:lastPrinted>2023-10-27T07:32:51Z</cp:lastPrinted>
  <dcterms:created xsi:type="dcterms:W3CDTF">2011-09-06T07:01:38Z</dcterms:created>
  <dcterms:modified xsi:type="dcterms:W3CDTF">2023-11-02T14:22:25Z</dcterms:modified>
</cp:coreProperties>
</file>